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f70c8dc53dfaae8/Desktop/"/>
    </mc:Choice>
  </mc:AlternateContent>
  <xr:revisionPtr revIDLastSave="213" documentId="8_{CDC62FDE-0139-4430-9662-7C32F2F8DFBB}" xr6:coauthVersionLast="47" xr6:coauthVersionMax="47" xr10:uidLastSave="{A859466F-8F35-411A-A1B0-7B4F01FC6666}"/>
  <bookViews>
    <workbookView xWindow="7212" yWindow="0" windowWidth="12084" windowHeight="12336" firstSheet="3" activeTab="4" xr2:uid="{00000000-000D-0000-FFFF-FFFF00000000}"/>
  </bookViews>
  <sheets>
    <sheet name="Credits" sheetId="1" r:id="rId1"/>
    <sheet name="Debits" sheetId="3" r:id="rId2"/>
    <sheet name="Bank reconciliation" sheetId="4" r:id="rId3"/>
    <sheet name="Variances" sheetId="5" r:id="rId4"/>
    <sheet name="Assets" sheetId="6" r:id="rId5"/>
  </sheets>
  <definedNames>
    <definedName name="_xlnm._FilterDatabase" localSheetId="0" hidden="1">Credits!$A$5:$J$5</definedName>
    <definedName name="_xlnm.Print_Area" localSheetId="2">'Bank reconciliation'!$A$1:$G$31</definedName>
    <definedName name="_xlnm.Print_Area" localSheetId="3">Variances!$A$1:$N$33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6" l="1"/>
  <c r="L6" i="6"/>
  <c r="L7" i="6"/>
  <c r="L8" i="6"/>
  <c r="L9" i="6"/>
  <c r="L10" i="6"/>
  <c r="L11" i="6"/>
  <c r="L13" i="6"/>
  <c r="L14" i="6"/>
  <c r="J15" i="6"/>
  <c r="K15" i="6"/>
  <c r="M11" i="5"/>
  <c r="G13" i="5"/>
  <c r="L13" i="5" s="1"/>
  <c r="M13" i="5" s="1"/>
  <c r="H13" i="5"/>
  <c r="K13" i="5" s="1"/>
  <c r="I13" i="5"/>
  <c r="J13" i="5"/>
  <c r="G15" i="5"/>
  <c r="H15" i="5"/>
  <c r="I15" i="5"/>
  <c r="J15" i="5"/>
  <c r="K15" i="5"/>
  <c r="L15" i="5"/>
  <c r="G17" i="5"/>
  <c r="H17" i="5"/>
  <c r="K17" i="5" s="1"/>
  <c r="I17" i="5"/>
  <c r="J17" i="5"/>
  <c r="G19" i="5"/>
  <c r="H19" i="5"/>
  <c r="L19" i="5" s="1"/>
  <c r="M19" i="5" s="1"/>
  <c r="I19" i="5"/>
  <c r="J19" i="5"/>
  <c r="K19" i="5"/>
  <c r="G21" i="5"/>
  <c r="H21" i="5"/>
  <c r="I21" i="5"/>
  <c r="J21" i="5"/>
  <c r="K21" i="5"/>
  <c r="L21" i="5"/>
  <c r="M21" i="5" s="1"/>
  <c r="D23" i="5"/>
  <c r="F23" i="5"/>
  <c r="G27" i="5"/>
  <c r="L27" i="5" s="1"/>
  <c r="M27" i="5" s="1"/>
  <c r="H27" i="5"/>
  <c r="K27" i="5" s="1"/>
  <c r="I27" i="5"/>
  <c r="J27" i="5"/>
  <c r="G29" i="5"/>
  <c r="H29" i="5"/>
  <c r="I29" i="5"/>
  <c r="J29" i="5"/>
  <c r="K29" i="5"/>
  <c r="L29" i="5"/>
  <c r="M29" i="5" s="1"/>
  <c r="G20" i="4"/>
  <c r="G26" i="4"/>
  <c r="G29" i="4"/>
  <c r="G31" i="4"/>
  <c r="K142" i="1"/>
  <c r="F197" i="3"/>
  <c r="F153" i="3"/>
  <c r="K141" i="1"/>
  <c r="K139" i="1"/>
  <c r="K136" i="1"/>
  <c r="K123" i="1"/>
  <c r="K121" i="1"/>
  <c r="K119" i="1"/>
  <c r="K7" i="1"/>
  <c r="E142" i="1"/>
  <c r="F6" i="1"/>
  <c r="E6" i="1"/>
  <c r="L17" i="5" l="1"/>
  <c r="M17" i="5" s="1"/>
</calcChain>
</file>

<file path=xl/sharedStrings.xml><?xml version="1.0" encoding="utf-8"?>
<sst xmlns="http://schemas.openxmlformats.org/spreadsheetml/2006/main" count="1404" uniqueCount="248">
  <si>
    <t>South Mimms And Ridge Parish Council</t>
  </si>
  <si>
    <t>For the period 1 April 2025 to 31 March 2026</t>
  </si>
  <si>
    <t>Date</t>
  </si>
  <si>
    <t>Source</t>
  </si>
  <si>
    <t>Description</t>
  </si>
  <si>
    <t>Reference</t>
  </si>
  <si>
    <t>Credit</t>
  </si>
  <si>
    <t>Account</t>
  </si>
  <si>
    <t>Related account</t>
  </si>
  <si>
    <t>Receive Money</t>
  </si>
  <si>
    <t>Hertsmere Borough Council Precept</t>
  </si>
  <si>
    <t>SOUTH MIMMS &amp; RIDGE</t>
  </si>
  <si>
    <t>210 - Precept</t>
  </si>
  <si>
    <t>M JOANNIDES</t>
  </si>
  <si>
    <t>S MIMMS VILLAGE HALL</t>
  </si>
  <si>
    <t>200 - Village Hall Hire Revenue</t>
  </si>
  <si>
    <t>Tracey Morrison Pilates</t>
  </si>
  <si>
    <t>Mrs Figueiredo</t>
  </si>
  <si>
    <t>Spend Money</t>
  </si>
  <si>
    <t>Hertsmere Borough Council waste Services</t>
  </si>
  <si>
    <t>429 - General Expenses</t>
  </si>
  <si>
    <t>S Leaver t/a Little Tinks</t>
  </si>
  <si>
    <t>Mr Ahmet Guzelsoy</t>
  </si>
  <si>
    <t>410 - Refunds</t>
  </si>
  <si>
    <t>Hertsmere Borough Council General</t>
  </si>
  <si>
    <t>British Gas</t>
  </si>
  <si>
    <t>445 - Light, Power, Heating, 820 - VAT</t>
  </si>
  <si>
    <t>Ridge Village Hall Grant</t>
  </si>
  <si>
    <t>250 - Grants Given out</t>
  </si>
  <si>
    <t>G Liudmila (personal dog training)</t>
  </si>
  <si>
    <t>BT</t>
  </si>
  <si>
    <t>489 - Telephone &amp; Internet, 820 - VAT</t>
  </si>
  <si>
    <t>Xero (UK) Ltd</t>
  </si>
  <si>
    <t>463 - IT Software and Consumables</t>
  </si>
  <si>
    <t>Jane Fowler re Yoga</t>
  </si>
  <si>
    <t>EE</t>
  </si>
  <si>
    <t>Janice Kay Home Farm Dog Training</t>
  </si>
  <si>
    <t>DJ Camara</t>
  </si>
  <si>
    <t>Castle Water</t>
  </si>
  <si>
    <t>Variable Direct Debt</t>
  </si>
  <si>
    <t>446 - Water Supply, 447 - Sewage Charge, 820 - VAT</t>
  </si>
  <si>
    <t>MR Seal</t>
  </si>
  <si>
    <t>Ms Bluffield Hall</t>
  </si>
  <si>
    <t>HMRC</t>
  </si>
  <si>
    <t>479 - National Insurance</t>
  </si>
  <si>
    <t>Hertfordshire Pensions</t>
  </si>
  <si>
    <t>482 - Pensions Costs</t>
  </si>
  <si>
    <t>Natalie Curran</t>
  </si>
  <si>
    <t>477 - Salaries</t>
  </si>
  <si>
    <t>N Curran Home Office</t>
  </si>
  <si>
    <t>Bank Interest</t>
  </si>
  <si>
    <t>SLA SOUH MIMMS P C</t>
  </si>
  <si>
    <t>270 - Interest Income</t>
  </si>
  <si>
    <t>Hertfordshire Assoc Town and Parish Councils (HAPTC)</t>
  </si>
  <si>
    <t>485 - Subscriptions</t>
  </si>
  <si>
    <t>408 - Cleaning</t>
  </si>
  <si>
    <t>S Clerk</t>
  </si>
  <si>
    <t>Amber Coyne</t>
  </si>
  <si>
    <t>Information Commissioner Office</t>
  </si>
  <si>
    <t>463 - IT Software and Consumables, 820 - VAT</t>
  </si>
  <si>
    <t>Nita Express Shops</t>
  </si>
  <si>
    <t>C100 - Community Projects &amp; Events</t>
  </si>
  <si>
    <t>DJS hardware Store</t>
  </si>
  <si>
    <t>408 - Cleaning, 820 - VAT</t>
  </si>
  <si>
    <t>Precision Surveyors</t>
  </si>
  <si>
    <t>Costco Plc</t>
  </si>
  <si>
    <t>429 - General Expenses, 820 - VAT</t>
  </si>
  <si>
    <t>Bluffield Hall Line Dancing</t>
  </si>
  <si>
    <t>Laura Sampson</t>
  </si>
  <si>
    <t>Hatswell Garden Services</t>
  </si>
  <si>
    <t>Numerus Payroll Services</t>
  </si>
  <si>
    <t>441 - Professional Fees, 820 - VAT</t>
  </si>
  <si>
    <t>10297</t>
  </si>
  <si>
    <t>HK Shah</t>
  </si>
  <si>
    <t>Electric Bill</t>
  </si>
  <si>
    <t>220 - VAT recovered</t>
  </si>
  <si>
    <t>Jane Fowler</t>
  </si>
  <si>
    <t>ebay</t>
  </si>
  <si>
    <t>Rail Screen</t>
  </si>
  <si>
    <t>710 - Office Equipment, 820 - VAT</t>
  </si>
  <si>
    <t>Oven June 2025</t>
  </si>
  <si>
    <t>Vista Print</t>
  </si>
  <si>
    <t>461 - Printing &amp; Stationery, 820 - VAT</t>
  </si>
  <si>
    <t>Jessica Palmer</t>
  </si>
  <si>
    <t>Amazon</t>
  </si>
  <si>
    <t>hall door stickers</t>
  </si>
  <si>
    <t>720 - Computer Equipment, 820 - VAT</t>
  </si>
  <si>
    <t>E Delany</t>
  </si>
  <si>
    <t>Leanne Miller</t>
  </si>
  <si>
    <t>Darren Moon Pat Testing</t>
  </si>
  <si>
    <t>Inv 041</t>
  </si>
  <si>
    <t>473 - Repairs &amp; Maintenance</t>
  </si>
  <si>
    <t>C Palumbo</t>
  </si>
  <si>
    <t>Vital Operations Ltd</t>
  </si>
  <si>
    <t>MPLC Film License</t>
  </si>
  <si>
    <t>C100 - Community Projects &amp; Events, 820 - VAT</t>
  </si>
  <si>
    <t>Hertfordshire Grants</t>
  </si>
  <si>
    <t>260 - Grants Received</t>
  </si>
  <si>
    <t>Zurich Insurance</t>
  </si>
  <si>
    <t>433 - Insurance</t>
  </si>
  <si>
    <t>C Scambler</t>
  </si>
  <si>
    <t>Hertmere Parking</t>
  </si>
  <si>
    <t>493 - Travel - National</t>
  </si>
  <si>
    <t>Inspire All Cafe The Venue</t>
  </si>
  <si>
    <t>420 - Entertainment-100% business</t>
  </si>
  <si>
    <t>PKF Littlejohn LLP</t>
  </si>
  <si>
    <t>401 - Audit &amp; Accountancy fees, 820 - VAT</t>
  </si>
  <si>
    <t>Jones Skip Hire Ltd</t>
  </si>
  <si>
    <t>FIGUEIREDO</t>
  </si>
  <si>
    <t>SSE Energy</t>
  </si>
  <si>
    <t>440 - Utilities / other  Refunds received, 820 - VAT</t>
  </si>
  <si>
    <t>O'HALLORAN</t>
  </si>
  <si>
    <t>P MUMBAMARWO</t>
  </si>
  <si>
    <t>Bobbie Wanless</t>
  </si>
  <si>
    <t>Hertsmere Print Services</t>
  </si>
  <si>
    <t>Aug 25 newsletter</t>
  </si>
  <si>
    <t>461 - Printing &amp; Stationery</t>
  </si>
  <si>
    <t>Prolux Cleaning</t>
  </si>
  <si>
    <t>Armchairs</t>
  </si>
  <si>
    <t xml:space="preserve">Inv 1 </t>
  </si>
  <si>
    <t>320 - Direct Wages</t>
  </si>
  <si>
    <t>Oct 2025</t>
  </si>
  <si>
    <t>Badge Master</t>
  </si>
  <si>
    <t>473 - Repairs &amp; Maintenance, 820 - VAT</t>
  </si>
  <si>
    <t>J Kaisla</t>
  </si>
  <si>
    <t>L Francis</t>
  </si>
  <si>
    <t>Rosemount Gardens</t>
  </si>
  <si>
    <t>SM HAll Garden</t>
  </si>
  <si>
    <t>Charlotte Ely Schooling</t>
  </si>
  <si>
    <t>Christmas lights</t>
  </si>
  <si>
    <t>Nisa Express</t>
  </si>
  <si>
    <t>Food for Xmas event</t>
  </si>
  <si>
    <t>Ray Lavin</t>
  </si>
  <si>
    <t>Phone Box project</t>
  </si>
  <si>
    <t>C200 - CIL spend on community projects</t>
  </si>
  <si>
    <t>The Tree Feller</t>
  </si>
  <si>
    <t>Ruth Klein</t>
  </si>
  <si>
    <t>adobe software</t>
  </si>
  <si>
    <t>Hall Booking Online</t>
  </si>
  <si>
    <t>AYSE MERVE KESKIN</t>
  </si>
  <si>
    <t>445 - Light, Power, Heating</t>
  </si>
  <si>
    <t>Home School Tutoring Ltd</t>
  </si>
  <si>
    <t xml:space="preserve">Dehumidifier </t>
  </si>
  <si>
    <t>N Saunders</t>
  </si>
  <si>
    <t>Chris Myers Printing Expenses</t>
  </si>
  <si>
    <t>Westerleigh Group</t>
  </si>
  <si>
    <t>Costco Membership</t>
  </si>
  <si>
    <t>485 - Subscriptions, 820 - VAT</t>
  </si>
  <si>
    <t>Zoom</t>
  </si>
  <si>
    <t>HCC Highways</t>
  </si>
  <si>
    <t>ANTONIA MCCUE</t>
  </si>
  <si>
    <t>BENIAMIN GORGA</t>
  </si>
  <si>
    <t>Poppy Wreath</t>
  </si>
  <si>
    <t>418 - Section 106 (Poppy Wreaths)</t>
  </si>
  <si>
    <t>Microsoft</t>
  </si>
  <si>
    <t>P Curran</t>
  </si>
  <si>
    <t>446 - Water Supply, 820 - VAT</t>
  </si>
  <si>
    <t>Ridge Signs</t>
  </si>
  <si>
    <t>exp cleaner</t>
  </si>
  <si>
    <t>DANIELLE THEODOSSI</t>
  </si>
  <si>
    <t>j mullins</t>
  </si>
  <si>
    <t>INV 138006</t>
  </si>
  <si>
    <t>N Williamson</t>
  </si>
  <si>
    <t>ADAM ZDAN-MICHAJL</t>
  </si>
  <si>
    <t>South Mimms Community Group</t>
  </si>
  <si>
    <t>Total</t>
  </si>
  <si>
    <t xml:space="preserve">Debit </t>
  </si>
  <si>
    <t>All Account Transactions (excluding inter account transfers)</t>
  </si>
  <si>
    <t>Hertsmere Borough Council Refund of PB Christmas Tree</t>
  </si>
  <si>
    <t>Sub totals</t>
  </si>
  <si>
    <t>Other Income Total</t>
  </si>
  <si>
    <t>Sub Total Non staff  Costs</t>
  </si>
  <si>
    <t>All staff costs</t>
  </si>
  <si>
    <t>South Mimms Main</t>
  </si>
  <si>
    <t>Savings Account</t>
  </si>
  <si>
    <t>Village hall account</t>
  </si>
  <si>
    <t xml:space="preserve"> </t>
  </si>
  <si>
    <t>Net balances as at 31/3/2026 (Box 8)</t>
  </si>
  <si>
    <t>None - all payments are requested by bank transfer</t>
  </si>
  <si>
    <t>Add: any un-banked cash as at 31/3/2026</t>
  </si>
  <si>
    <t>None - we write one cheque a year only (Poppy Wreath)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</si>
  <si>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</si>
  <si>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Petty cash float (not applicable - no petty cash ran)</t>
  </si>
  <si>
    <t>Closing</t>
  </si>
  <si>
    <t>Opening</t>
  </si>
  <si>
    <t>Balance per bank statements as at 31/3/2026:</t>
  </si>
  <si>
    <t>Date:</t>
  </si>
  <si>
    <t>Natalie Curran Clerk and Responsible Finance Officer</t>
  </si>
  <si>
    <t>Prepared by (Name and Role):</t>
  </si>
  <si>
    <t>Financial year ending 31 March 2026</t>
  </si>
  <si>
    <t>Hertfordshire</t>
  </si>
  <si>
    <t xml:space="preserve">County area (local councils and parish meetings only): </t>
  </si>
  <si>
    <t>South Mimms &amp; Ridge Parish Council</t>
  </si>
  <si>
    <t xml:space="preserve">Name of smaller authority: 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</si>
  <si>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</si>
  <si>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Bank reconciliation – pro forma</t>
  </si>
  <si>
    <t>BOX 10 VARIANCE EXPLANATION NOT REQUIRED IF CHANGE CAN BE EXPLAINED BY BOX 5 (CAPITAL PLUS INTEREST PAYMENT)</t>
  </si>
  <si>
    <t>Variances of £200 or less are tolerable</t>
  </si>
  <si>
    <t>Rounding errors of up to £2 are tolerable</t>
  </si>
  <si>
    <t>10 Total Borrowings</t>
  </si>
  <si>
    <t>9 Total Fixed Assets plus Other Long Term Investments and Assets</t>
  </si>
  <si>
    <t>VARIANCE EXPLANATION NOT REQUIRED</t>
  </si>
  <si>
    <t>8 Total Cash and Short Term Investments</t>
  </si>
  <si>
    <t>7 Balances Carried Forward</t>
  </si>
  <si>
    <t>6 All Other Payments</t>
  </si>
  <si>
    <t>5 Loan Interest/Capital Repayment</t>
  </si>
  <si>
    <t>4 Staff Costs</t>
  </si>
  <si>
    <t xml:space="preserve">In the previous year we had received a one of CIL payment of £22k - this year we have had no CIL payments at all. </t>
  </si>
  <si>
    <t>3 Total Other Receipts</t>
  </si>
  <si>
    <t>2 Precept or Rates and Levies</t>
  </si>
  <si>
    <t>1 Balances Brought Forward</t>
  </si>
  <si>
    <t>%</t>
  </si>
  <si>
    <t>£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</si>
  <si>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</si>
  <si>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</si>
  <si>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Explanation Required?</t>
  </si>
  <si>
    <t>Variance</t>
  </si>
  <si>
    <t>2025/26</t>
  </si>
  <si>
    <t>2024/25</t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</si>
  <si>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£200); 
• variances of £100,000 or more require explanation regardless of the % variation year on year;
•</t>
    </r>
    <r>
      <rPr>
        <b/>
        <sz val="10"/>
        <color indexed="10"/>
        <rFont val="Arial"/>
        <family val="2"/>
      </rPr>
      <t xml:space="preserve"> New from 2025/26 onwards</t>
    </r>
    <r>
      <rPr>
        <sz val="10"/>
        <color indexed="8"/>
        <rFont val="Arial"/>
        <family val="2"/>
      </rPr>
      <t xml:space="preserve">: variances of £500,000 or more in Box 3 require explanation regardless of the % variation year on year for smaller authorities with income and/or expenditure exceeding £6,500,000
</t>
    </r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</si>
  <si>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</si>
  <si>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</si>
  <si>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 xml:space="preserve">Explanation of variances – pro forma </t>
  </si>
  <si>
    <t>No new asset purches in 2025/26</t>
  </si>
  <si>
    <t>New Laptop</t>
  </si>
  <si>
    <t>Ridge - The old Guinea</t>
  </si>
  <si>
    <t>Defibrilator NEW</t>
  </si>
  <si>
    <t xml:space="preserve">South Mimms </t>
  </si>
  <si>
    <t>Defibrilator</t>
  </si>
  <si>
    <t xml:space="preserve"> £-   </t>
  </si>
  <si>
    <t>Outside Village Hall</t>
  </si>
  <si>
    <t>Village Hall Planters</t>
  </si>
  <si>
    <t>At Village Hall</t>
  </si>
  <si>
    <t xml:space="preserve">PA System </t>
  </si>
  <si>
    <t>2 Benches - Glebeland &amp; 2 Benches - Brookside *</t>
  </si>
  <si>
    <t xml:space="preserve">2 Benches on Village Green </t>
  </si>
  <si>
    <t>Freestanding Notice Board - Black Horse Lane</t>
  </si>
  <si>
    <t xml:space="preserve">Wall Mounted Notice Board - by Village Hall </t>
  </si>
  <si>
    <t>Movement</t>
  </si>
  <si>
    <t>25/26</t>
  </si>
  <si>
    <t>24/25</t>
  </si>
  <si>
    <t>23/24</t>
  </si>
  <si>
    <t>21/22</t>
  </si>
  <si>
    <t>20/21</t>
  </si>
  <si>
    <t>Notes</t>
  </si>
  <si>
    <t>Cost of purchase (excl. VAT)</t>
  </si>
  <si>
    <t>Date of purchase</t>
  </si>
  <si>
    <t>South Mimms &amp; Ridge Parish Council Asset Register - items in grey inherited from old South Mimms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</si>
</sst>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£&quot;#,##0.00;[Red]\-&quot;£&quot;#,##0.00"/>
    <numFmt numFmtId="43" formatCode="_-* #,##0.00_-;\-* #,##0.00_-;_-* &quot;-&quot;??_-;_-@_-"/>
    <numFmt numFmtId="164" formatCode="dd\ mmm\ yyyy"/>
    <numFmt numFmtId="165" formatCode="#,##0.00;\(#,##0.00\)"/>
    <numFmt numFmtId="166" formatCode="&quot;£&quot;#,##0.00"/>
    <numFmt numFmtId="167" formatCode="#,##0.0000000000000"/>
    <numFmt numFmtId="168" formatCode="_-* #,##0.0_-;\-* #,##0.0_-;_-* &quot;-&quot;??_-;_-@_-"/>
    <numFmt numFmtId="169" formatCode="#,##0.00_ ;\(#,##0.00\);_-* &quot;-&quot;??_-"/>
  </numFmts>
  <fonts count="30" x14ac:knownFonts="1">
    <font>
      <sz val="9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color theme="1"/>
      <name val="Symbol"/>
      <family val="1"/>
      <charset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EBEBEB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144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16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165" fontId="8" fillId="2" borderId="3" xfId="0" applyNumberFormat="1" applyFont="1" applyFill="1" applyBorder="1" applyAlignment="1">
      <alignment horizontal="right" vertical="center"/>
    </xf>
    <xf numFmtId="0" fontId="0" fillId="3" borderId="0" xfId="0" applyFill="1"/>
    <xf numFmtId="0" fontId="0" fillId="3" borderId="2" xfId="0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right"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7" fillId="0" borderId="0" xfId="0" applyFont="1"/>
    <xf numFmtId="0" fontId="0" fillId="3" borderId="6" xfId="0" applyFill="1" applyBorder="1" applyAlignment="1">
      <alignment vertical="center"/>
    </xf>
    <xf numFmtId="165" fontId="0" fillId="3" borderId="7" xfId="0" applyNumberFormat="1" applyFill="1" applyBorder="1" applyAlignment="1">
      <alignment horizontal="right" vertical="center"/>
    </xf>
    <xf numFmtId="166" fontId="4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66" fontId="0" fillId="0" borderId="0" xfId="0" applyNumberFormat="1"/>
    <xf numFmtId="166" fontId="7" fillId="0" borderId="1" xfId="0" applyNumberFormat="1" applyFont="1" applyBorder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/>
    <xf numFmtId="0" fontId="7" fillId="4" borderId="1" xfId="0" applyFont="1" applyFill="1" applyBorder="1" applyAlignment="1">
      <alignment horizontal="left" vertical="center"/>
    </xf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2" xfId="0" applyFill="1" applyBorder="1" applyAlignment="1">
      <alignment vertical="center"/>
    </xf>
    <xf numFmtId="164" fontId="8" fillId="0" borderId="5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166" fontId="8" fillId="0" borderId="6" xfId="0" applyNumberFormat="1" applyFont="1" applyBorder="1" applyAlignment="1">
      <alignment horizontal="right" vertical="center"/>
    </xf>
    <xf numFmtId="165" fontId="8" fillId="0" borderId="6" xfId="0" applyNumberFormat="1" applyFont="1" applyBorder="1" applyAlignment="1">
      <alignment horizontal="right" vertical="center"/>
    </xf>
    <xf numFmtId="0" fontId="9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165" fontId="8" fillId="3" borderId="5" xfId="0" applyNumberFormat="1" applyFont="1" applyFill="1" applyBorder="1" applyAlignment="1">
      <alignment vertical="center"/>
    </xf>
    <xf numFmtId="166" fontId="8" fillId="3" borderId="6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vertical="center"/>
    </xf>
    <xf numFmtId="16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166" fontId="9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65" fontId="8" fillId="0" borderId="10" xfId="0" applyNumberFormat="1" applyFont="1" applyBorder="1"/>
    <xf numFmtId="0" fontId="9" fillId="0" borderId="10" xfId="0" applyFont="1" applyBorder="1"/>
    <xf numFmtId="167" fontId="0" fillId="0" borderId="0" xfId="0" applyNumberFormat="1"/>
    <xf numFmtId="166" fontId="8" fillId="3" borderId="8" xfId="0" applyNumberFormat="1" applyFont="1" applyFill="1" applyBorder="1"/>
    <xf numFmtId="166" fontId="3" fillId="0" borderId="0" xfId="0" applyNumberFormat="1" applyFont="1"/>
    <xf numFmtId="166" fontId="5" fillId="0" borderId="0" xfId="0" applyNumberFormat="1" applyFont="1"/>
    <xf numFmtId="166" fontId="7" fillId="0" borderId="0" xfId="0" applyNumberFormat="1" applyFont="1"/>
    <xf numFmtId="166" fontId="8" fillId="3" borderId="7" xfId="0" applyNumberFormat="1" applyFont="1" applyFill="1" applyBorder="1"/>
    <xf numFmtId="166" fontId="8" fillId="3" borderId="4" xfId="0" applyNumberFormat="1" applyFont="1" applyFill="1" applyBorder="1"/>
    <xf numFmtId="166" fontId="0" fillId="4" borderId="0" xfId="0" applyNumberFormat="1" applyFill="1"/>
    <xf numFmtId="166" fontId="8" fillId="3" borderId="12" xfId="0" applyNumberFormat="1" applyFont="1" applyFill="1" applyBorder="1"/>
    <xf numFmtId="0" fontId="10" fillId="0" borderId="0" xfId="1" applyFont="1"/>
    <xf numFmtId="168" fontId="10" fillId="0" borderId="0" xfId="2" applyNumberFormat="1" applyFont="1" applyAlignment="1">
      <alignment horizontal="right"/>
    </xf>
    <xf numFmtId="43" fontId="10" fillId="0" borderId="0" xfId="2" applyFont="1" applyAlignment="1">
      <alignment horizontal="right"/>
    </xf>
    <xf numFmtId="0" fontId="11" fillId="0" borderId="0" xfId="1" applyFont="1"/>
    <xf numFmtId="43" fontId="11" fillId="0" borderId="15" xfId="2" applyFont="1" applyBorder="1" applyAlignment="1">
      <alignment horizontal="right"/>
    </xf>
    <xf numFmtId="43" fontId="11" fillId="0" borderId="0" xfId="2" applyFont="1" applyAlignment="1">
      <alignment horizontal="right"/>
    </xf>
    <xf numFmtId="168" fontId="10" fillId="0" borderId="13" xfId="2" applyNumberFormat="1" applyFont="1" applyBorder="1" applyAlignment="1">
      <alignment horizontal="right"/>
    </xf>
    <xf numFmtId="43" fontId="10" fillId="0" borderId="13" xfId="2" applyFont="1" applyBorder="1" applyAlignment="1">
      <alignment horizontal="right"/>
    </xf>
    <xf numFmtId="43" fontId="10" fillId="3" borderId="0" xfId="2" applyFont="1" applyFill="1" applyAlignment="1">
      <alignment horizontal="right"/>
    </xf>
    <xf numFmtId="0" fontId="10" fillId="3" borderId="0" xfId="1" applyFont="1" applyFill="1"/>
    <xf numFmtId="169" fontId="10" fillId="0" borderId="0" xfId="2" applyNumberFormat="1" applyFont="1" applyAlignment="1">
      <alignment horizontal="right"/>
    </xf>
    <xf numFmtId="43" fontId="11" fillId="0" borderId="0" xfId="2" applyFont="1" applyBorder="1" applyAlignment="1">
      <alignment horizontal="right"/>
    </xf>
    <xf numFmtId="166" fontId="2" fillId="5" borderId="0" xfId="1" applyNumberFormat="1" applyFill="1"/>
    <xf numFmtId="0" fontId="2" fillId="0" borderId="0" xfId="1"/>
    <xf numFmtId="0" fontId="9" fillId="0" borderId="14" xfId="1" applyFont="1" applyBorder="1"/>
    <xf numFmtId="168" fontId="11" fillId="0" borderId="0" xfId="2" applyNumberFormat="1" applyFont="1" applyAlignment="1">
      <alignment horizontal="right"/>
    </xf>
    <xf numFmtId="43" fontId="11" fillId="3" borderId="0" xfId="2" applyFont="1" applyFill="1" applyAlignment="1">
      <alignment horizontal="right"/>
    </xf>
    <xf numFmtId="0" fontId="11" fillId="5" borderId="0" xfId="1" applyFont="1" applyFill="1"/>
    <xf numFmtId="0" fontId="12" fillId="0" borderId="0" xfId="1" applyFont="1"/>
    <xf numFmtId="14" fontId="10" fillId="3" borderId="0" xfId="1" applyNumberFormat="1" applyFont="1" applyFill="1"/>
    <xf numFmtId="0" fontId="13" fillId="0" borderId="0" xfId="1" applyFont="1" applyAlignment="1">
      <alignment horizontal="left" wrapText="1"/>
    </xf>
    <xf numFmtId="43" fontId="13" fillId="0" borderId="0" xfId="1" applyNumberFormat="1" applyFont="1" applyAlignment="1">
      <alignment horizontal="left" wrapText="1"/>
    </xf>
    <xf numFmtId="0" fontId="3" fillId="0" borderId="0" xfId="1" applyFont="1"/>
    <xf numFmtId="168" fontId="3" fillId="0" borderId="0" xfId="2" applyNumberFormat="1" applyFont="1" applyAlignment="1">
      <alignment horizontal="right"/>
    </xf>
    <xf numFmtId="43" fontId="3" fillId="0" borderId="0" xfId="2" applyFont="1" applyAlignment="1">
      <alignment horizontal="right"/>
    </xf>
    <xf numFmtId="0" fontId="4" fillId="0" borderId="0" xfId="1" applyFont="1" applyAlignment="1">
      <alignment horizontal="left" vertical="center"/>
    </xf>
    <xf numFmtId="166" fontId="10" fillId="3" borderId="0" xfId="2" applyNumberFormat="1" applyFont="1" applyFill="1" applyAlignment="1">
      <alignment horizontal="right"/>
    </xf>
    <xf numFmtId="14" fontId="10" fillId="0" borderId="0" xfId="1" applyNumberFormat="1" applyFont="1"/>
    <xf numFmtId="14" fontId="10" fillId="0" borderId="0" xfId="2" applyNumberFormat="1" applyFont="1" applyAlignment="1">
      <alignment horizontal="right"/>
    </xf>
    <xf numFmtId="0" fontId="11" fillId="3" borderId="0" xfId="1" applyFont="1" applyFill="1"/>
    <xf numFmtId="0" fontId="13" fillId="0" borderId="0" xfId="1" applyFont="1" applyAlignment="1">
      <alignment horizontal="left" wrapText="1"/>
    </xf>
    <xf numFmtId="0" fontId="10" fillId="3" borderId="9" xfId="1" applyFont="1" applyFill="1" applyBorder="1" applyAlignment="1">
      <alignment horizontal="left"/>
    </xf>
    <xf numFmtId="0" fontId="10" fillId="3" borderId="10" xfId="1" applyFont="1" applyFill="1" applyBorder="1" applyAlignment="1">
      <alignment horizontal="left"/>
    </xf>
    <xf numFmtId="0" fontId="10" fillId="3" borderId="11" xfId="1" applyFont="1" applyFill="1" applyBorder="1" applyAlignment="1">
      <alignment horizontal="left"/>
    </xf>
    <xf numFmtId="0" fontId="10" fillId="3" borderId="9" xfId="1" applyFont="1" applyFill="1" applyBorder="1" applyAlignment="1">
      <alignment horizontal="left" wrapText="1"/>
    </xf>
    <xf numFmtId="0" fontId="10" fillId="3" borderId="10" xfId="1" applyFont="1" applyFill="1" applyBorder="1" applyAlignment="1">
      <alignment horizontal="left" wrapText="1"/>
    </xf>
    <xf numFmtId="0" fontId="10" fillId="3" borderId="11" xfId="1" applyFont="1" applyFill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16" fillId="0" borderId="0" xfId="3" applyFont="1"/>
    <xf numFmtId="0" fontId="16" fillId="0" borderId="0" xfId="3" applyFont="1" applyAlignment="1">
      <alignment wrapText="1"/>
    </xf>
    <xf numFmtId="0" fontId="17" fillId="0" borderId="0" xfId="3" applyFont="1"/>
    <xf numFmtId="0" fontId="16" fillId="0" borderId="0" xfId="3" applyFont="1" applyAlignment="1">
      <alignment horizontal="left" vertical="top" wrapText="1"/>
    </xf>
    <xf numFmtId="0" fontId="16" fillId="0" borderId="0" xfId="3" applyFont="1" applyAlignment="1">
      <alignment horizontal="center"/>
    </xf>
    <xf numFmtId="10" fontId="16" fillId="0" borderId="0" xfId="3" applyNumberFormat="1" applyFont="1"/>
    <xf numFmtId="0" fontId="16" fillId="0" borderId="8" xfId="3" applyFont="1" applyBorder="1" applyAlignment="1">
      <alignment wrapText="1"/>
    </xf>
    <xf numFmtId="0" fontId="16" fillId="6" borderId="8" xfId="3" applyFont="1" applyFill="1" applyBorder="1" applyAlignment="1">
      <alignment wrapText="1"/>
    </xf>
    <xf numFmtId="3" fontId="16" fillId="0" borderId="0" xfId="3" applyNumberFormat="1" applyFont="1"/>
    <xf numFmtId="3" fontId="18" fillId="7" borderId="4" xfId="3" applyNumberFormat="1" applyFont="1" applyFill="1" applyBorder="1" applyAlignment="1" applyProtection="1">
      <alignment horizontal="center"/>
      <protection locked="0"/>
    </xf>
    <xf numFmtId="0" fontId="16" fillId="0" borderId="0" xfId="3" applyFont="1" applyAlignment="1">
      <alignment vertical="center"/>
    </xf>
    <xf numFmtId="0" fontId="16" fillId="8" borderId="8" xfId="3" applyFont="1" applyFill="1" applyBorder="1" applyAlignment="1">
      <alignment wrapText="1"/>
    </xf>
    <xf numFmtId="3" fontId="18" fillId="9" borderId="4" xfId="3" applyNumberFormat="1" applyFont="1" applyFill="1" applyBorder="1" applyAlignment="1" applyProtection="1">
      <alignment horizontal="center"/>
      <protection locked="0"/>
    </xf>
    <xf numFmtId="0" fontId="16" fillId="0" borderId="0" xfId="3" applyFont="1" applyAlignment="1">
      <alignment vertical="center"/>
    </xf>
    <xf numFmtId="0" fontId="16" fillId="0" borderId="16" xfId="3" applyFont="1" applyBorder="1" applyAlignment="1">
      <alignment wrapText="1"/>
    </xf>
    <xf numFmtId="0" fontId="16" fillId="0" borderId="0" xfId="3" applyFont="1" applyAlignment="1">
      <alignment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/>
    </xf>
    <xf numFmtId="0" fontId="19" fillId="0" borderId="0" xfId="3" applyFont="1"/>
    <xf numFmtId="0" fontId="19" fillId="0" borderId="0" xfId="3" applyFont="1" applyAlignment="1">
      <alignment horizontal="center"/>
    </xf>
    <xf numFmtId="0" fontId="19" fillId="0" borderId="8" xfId="3" applyFont="1" applyBorder="1" applyAlignment="1">
      <alignment wrapText="1"/>
    </xf>
    <xf numFmtId="0" fontId="19" fillId="0" borderId="0" xfId="3" applyFont="1" applyAlignment="1">
      <alignment horizontal="center" wrapText="1"/>
    </xf>
    <xf numFmtId="0" fontId="22" fillId="0" borderId="0" xfId="3" applyFont="1" applyAlignment="1">
      <alignment horizontal="left" vertical="center" indent="2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 wrapText="1"/>
    </xf>
    <xf numFmtId="0" fontId="24" fillId="0" borderId="0" xfId="3" applyFont="1"/>
    <xf numFmtId="0" fontId="26" fillId="0" borderId="0" xfId="3" applyFont="1" applyAlignment="1">
      <alignment vertical="top"/>
    </xf>
    <xf numFmtId="0" fontId="16" fillId="10" borderId="0" xfId="3" applyFont="1" applyFill="1"/>
    <xf numFmtId="0" fontId="27" fillId="0" borderId="0" xfId="3" applyFont="1"/>
    <xf numFmtId="0" fontId="16" fillId="0" borderId="0" xfId="3" applyFont="1" applyAlignment="1">
      <alignment horizontal="left" vertical="center"/>
    </xf>
    <xf numFmtId="3" fontId="18" fillId="10" borderId="0" xfId="3" applyNumberFormat="1" applyFont="1" applyFill="1" applyAlignment="1" applyProtection="1">
      <alignment horizontal="center"/>
      <protection locked="0"/>
    </xf>
    <xf numFmtId="0" fontId="29" fillId="0" borderId="0" xfId="3" applyFont="1" applyAlignment="1">
      <alignment horizontal="left" vertical="center"/>
    </xf>
    <xf numFmtId="0" fontId="1" fillId="0" borderId="0" xfId="3"/>
    <xf numFmtId="8" fontId="1" fillId="0" borderId="0" xfId="3" applyNumberFormat="1"/>
    <xf numFmtId="0" fontId="15" fillId="0" borderId="0" xfId="3" applyFont="1"/>
    <xf numFmtId="17" fontId="1" fillId="0" borderId="0" xfId="3" applyNumberFormat="1"/>
    <xf numFmtId="8" fontId="1" fillId="11" borderId="0" xfId="3" applyNumberFormat="1" applyFill="1"/>
    <xf numFmtId="0" fontId="1" fillId="11" borderId="0" xfId="3" applyFill="1"/>
    <xf numFmtId="17" fontId="1" fillId="11" borderId="0" xfId="3" applyNumberFormat="1" applyFill="1"/>
    <xf numFmtId="14" fontId="1" fillId="11" borderId="0" xfId="3" applyNumberFormat="1" applyFill="1"/>
  </cellXfs>
  <cellStyles count="4">
    <cellStyle name="Comma 2" xfId="2" xr:uid="{C867C3A6-D50E-4BAC-B62D-1B14489B9FF4}"/>
    <cellStyle name="Normal" xfId="0" builtinId="0" customBuiltin="1"/>
    <cellStyle name="Normal 2" xfId="1" xr:uid="{6CADA2FF-832A-4542-B690-B3B3201A8381}"/>
    <cellStyle name="Normal 3" xfId="3" xr:uid="{6A2F4B0A-BB2A-4D67-9ADC-57BCA7F8EF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5"/>
  <sheetViews>
    <sheetView showGridLines="0" topLeftCell="A116" zoomScaleNormal="100" workbookViewId="0">
      <selection activeCell="G147" sqref="G147"/>
    </sheetView>
  </sheetViews>
  <sheetFormatPr defaultRowHeight="11.4" x14ac:dyDescent="0.2"/>
  <cols>
    <col min="1" max="1" width="13" customWidth="1"/>
    <col min="2" max="2" width="19.375" customWidth="1"/>
    <col min="3" max="3" width="39.5" customWidth="1"/>
    <col min="4" max="4" width="4.75" customWidth="1"/>
    <col min="5" max="5" width="10.125" style="27" customWidth="1"/>
    <col min="6" max="6" width="19.625" customWidth="1"/>
    <col min="7" max="7" width="10.5" customWidth="1"/>
    <col min="8" max="8" width="6.5" customWidth="1"/>
    <col min="9" max="9" width="27.375" customWidth="1"/>
    <col min="10" max="10" width="49.375" style="34" customWidth="1"/>
    <col min="11" max="11" width="9.875" style="27" bestFit="1" customWidth="1"/>
  </cols>
  <sheetData>
    <row r="1" spans="1:11" s="1" customFormat="1" ht="16.649999999999999" customHeight="1" x14ac:dyDescent="0.3">
      <c r="A1" s="2" t="s">
        <v>167</v>
      </c>
      <c r="B1" s="2"/>
      <c r="C1" s="2"/>
      <c r="D1" s="2"/>
      <c r="E1" s="25"/>
      <c r="F1" s="2"/>
      <c r="G1" s="2"/>
      <c r="H1" s="2"/>
      <c r="I1" s="2"/>
      <c r="J1" s="32"/>
      <c r="K1" s="59"/>
    </row>
    <row r="2" spans="1:11" s="3" customFormat="1" ht="14.4" customHeight="1" x14ac:dyDescent="0.25">
      <c r="A2" s="4" t="s">
        <v>0</v>
      </c>
      <c r="B2" s="4"/>
      <c r="C2" s="4"/>
      <c r="D2" s="4"/>
      <c r="E2" s="26"/>
      <c r="F2" s="4"/>
      <c r="G2" s="4"/>
      <c r="H2" s="4"/>
      <c r="I2" s="4"/>
      <c r="J2" s="33"/>
      <c r="K2" s="60"/>
    </row>
    <row r="3" spans="1:11" s="3" customFormat="1" ht="14.4" customHeight="1" x14ac:dyDescent="0.25">
      <c r="A3" s="4" t="s">
        <v>1</v>
      </c>
      <c r="B3" s="4"/>
      <c r="C3" s="4"/>
      <c r="D3" s="4"/>
      <c r="E3" s="26"/>
      <c r="F3" s="4"/>
      <c r="G3" s="4"/>
      <c r="H3" s="4"/>
      <c r="I3" s="4"/>
      <c r="J3" s="33"/>
      <c r="K3" s="60"/>
    </row>
    <row r="4" spans="1:11" ht="13.35" customHeight="1" x14ac:dyDescent="0.2"/>
    <row r="5" spans="1:11" s="5" customFormat="1" ht="12.15" customHeight="1" x14ac:dyDescent="0.25">
      <c r="A5" s="6" t="s">
        <v>2</v>
      </c>
      <c r="B5" s="6" t="s">
        <v>3</v>
      </c>
      <c r="C5" s="6" t="s">
        <v>4</v>
      </c>
      <c r="D5" s="6" t="s">
        <v>5</v>
      </c>
      <c r="E5" s="28" t="s">
        <v>6</v>
      </c>
      <c r="F5" s="7" t="s">
        <v>166</v>
      </c>
      <c r="G5" s="7"/>
      <c r="H5" s="7"/>
      <c r="I5" s="6" t="s">
        <v>7</v>
      </c>
      <c r="J5" s="35" t="s">
        <v>8</v>
      </c>
      <c r="K5" s="61" t="s">
        <v>169</v>
      </c>
    </row>
    <row r="6" spans="1:11" ht="10.95" customHeight="1" thickBot="1" x14ac:dyDescent="0.25">
      <c r="A6" s="19" t="s">
        <v>165</v>
      </c>
      <c r="B6" s="19"/>
      <c r="C6" s="19"/>
      <c r="D6" s="19"/>
      <c r="E6" s="29">
        <f>SUM(E1:E5)</f>
        <v>0</v>
      </c>
      <c r="F6" s="20">
        <f>SUM(F1:F5)</f>
        <v>0</v>
      </c>
      <c r="G6" s="20"/>
      <c r="H6" s="20"/>
      <c r="I6" s="19"/>
      <c r="J6" s="36"/>
    </row>
    <row r="7" spans="1:11" ht="10.95" customHeight="1" thickBot="1" x14ac:dyDescent="0.3">
      <c r="A7" s="39">
        <v>45748</v>
      </c>
      <c r="B7" s="40" t="s">
        <v>9</v>
      </c>
      <c r="C7" s="40" t="s">
        <v>10</v>
      </c>
      <c r="D7" s="40"/>
      <c r="E7" s="41">
        <v>28320</v>
      </c>
      <c r="F7" s="42">
        <v>0</v>
      </c>
      <c r="G7" s="42"/>
      <c r="H7" s="42"/>
      <c r="I7" s="40" t="s">
        <v>11</v>
      </c>
      <c r="J7" s="44" t="s">
        <v>12</v>
      </c>
      <c r="K7" s="62">
        <f>+E7</f>
        <v>28320</v>
      </c>
    </row>
    <row r="8" spans="1:11" ht="10.95" customHeight="1" x14ac:dyDescent="0.2">
      <c r="A8" s="16"/>
      <c r="B8" s="17"/>
      <c r="C8" s="17"/>
      <c r="D8" s="17"/>
      <c r="E8" s="31"/>
      <c r="F8" s="18"/>
      <c r="G8" s="18"/>
      <c r="H8" s="18"/>
      <c r="I8" s="17"/>
      <c r="J8" s="37"/>
    </row>
    <row r="9" spans="1:11" ht="10.95" customHeight="1" x14ac:dyDescent="0.2">
      <c r="A9" s="8">
        <v>46065</v>
      </c>
      <c r="B9" s="9" t="s">
        <v>9</v>
      </c>
      <c r="C9" s="9" t="s">
        <v>141</v>
      </c>
      <c r="D9" s="9"/>
      <c r="E9" s="30">
        <v>936</v>
      </c>
      <c r="F9" s="10">
        <v>0</v>
      </c>
      <c r="G9" s="10"/>
      <c r="H9" s="10"/>
      <c r="I9" s="9" t="s">
        <v>14</v>
      </c>
      <c r="J9" s="38" t="s">
        <v>15</v>
      </c>
    </row>
    <row r="10" spans="1:11" ht="10.95" customHeight="1" x14ac:dyDescent="0.2">
      <c r="A10" s="8">
        <v>46087</v>
      </c>
      <c r="B10" s="9" t="s">
        <v>9</v>
      </c>
      <c r="C10" s="9" t="s">
        <v>151</v>
      </c>
      <c r="D10" s="9"/>
      <c r="E10" s="30">
        <v>570</v>
      </c>
      <c r="F10" s="10">
        <v>0</v>
      </c>
      <c r="G10" s="10"/>
      <c r="H10" s="10"/>
      <c r="I10" s="9" t="s">
        <v>14</v>
      </c>
      <c r="J10" s="38" t="s">
        <v>15</v>
      </c>
    </row>
    <row r="11" spans="1:11" ht="10.95" customHeight="1" x14ac:dyDescent="0.2">
      <c r="A11" s="8">
        <v>46055</v>
      </c>
      <c r="B11" s="9" t="s">
        <v>9</v>
      </c>
      <c r="C11" s="9" t="s">
        <v>151</v>
      </c>
      <c r="D11" s="9"/>
      <c r="E11" s="30">
        <v>474</v>
      </c>
      <c r="F11" s="10">
        <v>0</v>
      </c>
      <c r="G11" s="10"/>
      <c r="H11" s="10"/>
      <c r="I11" s="9" t="s">
        <v>14</v>
      </c>
      <c r="J11" s="38" t="s">
        <v>15</v>
      </c>
    </row>
    <row r="12" spans="1:11" ht="10.95" customHeight="1" x14ac:dyDescent="0.2">
      <c r="A12" s="8">
        <v>46028</v>
      </c>
      <c r="B12" s="9" t="s">
        <v>9</v>
      </c>
      <c r="C12" s="9" t="s">
        <v>141</v>
      </c>
      <c r="D12" s="9"/>
      <c r="E12" s="30">
        <v>320</v>
      </c>
      <c r="F12" s="10">
        <v>0</v>
      </c>
      <c r="G12" s="10"/>
      <c r="H12" s="10"/>
      <c r="I12" s="9" t="s">
        <v>14</v>
      </c>
      <c r="J12" s="38" t="s">
        <v>15</v>
      </c>
    </row>
    <row r="13" spans="1:11" ht="10.95" customHeight="1" x14ac:dyDescent="0.2">
      <c r="A13" s="8">
        <v>45755</v>
      </c>
      <c r="B13" s="9" t="s">
        <v>9</v>
      </c>
      <c r="C13" s="9" t="s">
        <v>24</v>
      </c>
      <c r="D13" s="9"/>
      <c r="E13" s="30">
        <v>250</v>
      </c>
      <c r="F13" s="10">
        <v>0</v>
      </c>
      <c r="G13" s="10"/>
      <c r="H13" s="10"/>
      <c r="I13" s="9" t="s">
        <v>14</v>
      </c>
      <c r="J13" s="38" t="s">
        <v>15</v>
      </c>
    </row>
    <row r="14" spans="1:11" ht="10.95" customHeight="1" x14ac:dyDescent="0.2">
      <c r="A14" s="8">
        <v>45751</v>
      </c>
      <c r="B14" s="9" t="s">
        <v>9</v>
      </c>
      <c r="C14" s="9" t="s">
        <v>21</v>
      </c>
      <c r="D14" s="9"/>
      <c r="E14" s="30">
        <v>234</v>
      </c>
      <c r="F14" s="10">
        <v>0</v>
      </c>
      <c r="G14" s="10"/>
      <c r="H14" s="10"/>
      <c r="I14" s="9" t="s">
        <v>14</v>
      </c>
      <c r="J14" s="38" t="s">
        <v>15</v>
      </c>
    </row>
    <row r="15" spans="1:11" ht="10.95" customHeight="1" x14ac:dyDescent="0.2">
      <c r="A15" s="8">
        <v>45783</v>
      </c>
      <c r="B15" s="9" t="s">
        <v>9</v>
      </c>
      <c r="C15" s="9" t="s">
        <v>56</v>
      </c>
      <c r="D15" s="9"/>
      <c r="E15" s="30">
        <v>230</v>
      </c>
      <c r="F15" s="10">
        <v>0</v>
      </c>
      <c r="G15" s="10"/>
      <c r="H15" s="10"/>
      <c r="I15" s="9" t="s">
        <v>14</v>
      </c>
      <c r="J15" s="38" t="s">
        <v>15</v>
      </c>
    </row>
    <row r="16" spans="1:11" ht="10.95" customHeight="1" x14ac:dyDescent="0.2">
      <c r="A16" s="8">
        <v>45845</v>
      </c>
      <c r="B16" s="9" t="s">
        <v>9</v>
      </c>
      <c r="C16" s="9" t="s">
        <v>21</v>
      </c>
      <c r="D16" s="9"/>
      <c r="E16" s="30">
        <v>216</v>
      </c>
      <c r="F16" s="10">
        <v>0</v>
      </c>
      <c r="G16" s="10"/>
      <c r="H16" s="10"/>
      <c r="I16" s="9" t="s">
        <v>14</v>
      </c>
      <c r="J16" s="38" t="s">
        <v>15</v>
      </c>
    </row>
    <row r="17" spans="1:10" ht="10.95" customHeight="1" x14ac:dyDescent="0.2">
      <c r="A17" s="8">
        <v>45866</v>
      </c>
      <c r="B17" s="9" t="s">
        <v>9</v>
      </c>
      <c r="C17" s="9" t="s">
        <v>36</v>
      </c>
      <c r="D17" s="9"/>
      <c r="E17" s="30">
        <v>207</v>
      </c>
      <c r="F17" s="10">
        <v>0</v>
      </c>
      <c r="G17" s="10"/>
      <c r="H17" s="10"/>
      <c r="I17" s="9" t="s">
        <v>14</v>
      </c>
      <c r="J17" s="38" t="s">
        <v>15</v>
      </c>
    </row>
    <row r="18" spans="1:10" ht="10.95" customHeight="1" x14ac:dyDescent="0.2">
      <c r="A18" s="8">
        <v>45917</v>
      </c>
      <c r="B18" s="9" t="s">
        <v>9</v>
      </c>
      <c r="C18" s="9" t="s">
        <v>100</v>
      </c>
      <c r="D18" s="9"/>
      <c r="E18" s="30">
        <v>200</v>
      </c>
      <c r="F18" s="10">
        <v>0</v>
      </c>
      <c r="G18" s="10"/>
      <c r="H18" s="10"/>
      <c r="I18" s="9" t="s">
        <v>14</v>
      </c>
      <c r="J18" s="38" t="s">
        <v>15</v>
      </c>
    </row>
    <row r="19" spans="1:10" ht="10.95" customHeight="1" x14ac:dyDescent="0.2">
      <c r="A19" s="8">
        <v>46111</v>
      </c>
      <c r="B19" s="9" t="s">
        <v>9</v>
      </c>
      <c r="C19" s="9" t="s">
        <v>164</v>
      </c>
      <c r="D19" s="9"/>
      <c r="E19" s="30">
        <v>200</v>
      </c>
      <c r="F19" s="10">
        <v>0</v>
      </c>
      <c r="G19" s="10"/>
      <c r="H19" s="10"/>
      <c r="I19" s="9" t="s">
        <v>14</v>
      </c>
      <c r="J19" s="38" t="s">
        <v>15</v>
      </c>
    </row>
    <row r="20" spans="1:10" ht="10.95" customHeight="1" x14ac:dyDescent="0.2">
      <c r="A20" s="8">
        <v>45805</v>
      </c>
      <c r="B20" s="9" t="s">
        <v>9</v>
      </c>
      <c r="C20" s="9" t="s">
        <v>21</v>
      </c>
      <c r="D20" s="9"/>
      <c r="E20" s="30">
        <v>198</v>
      </c>
      <c r="F20" s="10">
        <v>0</v>
      </c>
      <c r="G20" s="10"/>
      <c r="H20" s="10"/>
      <c r="I20" s="9" t="s">
        <v>14</v>
      </c>
      <c r="J20" s="38" t="s">
        <v>15</v>
      </c>
    </row>
    <row r="21" spans="1:10" ht="10.95" customHeight="1" x14ac:dyDescent="0.2">
      <c r="A21" s="8">
        <v>46086</v>
      </c>
      <c r="B21" s="9" t="s">
        <v>9</v>
      </c>
      <c r="C21" s="9" t="s">
        <v>36</v>
      </c>
      <c r="D21" s="9"/>
      <c r="E21" s="30">
        <v>192</v>
      </c>
      <c r="F21" s="10">
        <v>0</v>
      </c>
      <c r="G21" s="10"/>
      <c r="H21" s="10"/>
      <c r="I21" s="9" t="s">
        <v>14</v>
      </c>
      <c r="J21" s="38" t="s">
        <v>15</v>
      </c>
    </row>
    <row r="22" spans="1:10" ht="10.95" customHeight="1" x14ac:dyDescent="0.2">
      <c r="A22" s="8">
        <v>45943</v>
      </c>
      <c r="B22" s="9" t="s">
        <v>9</v>
      </c>
      <c r="C22" s="9" t="s">
        <v>112</v>
      </c>
      <c r="D22" s="9"/>
      <c r="E22" s="30">
        <v>190</v>
      </c>
      <c r="F22" s="10">
        <v>0</v>
      </c>
      <c r="G22" s="10"/>
      <c r="H22" s="10"/>
      <c r="I22" s="9" t="s">
        <v>14</v>
      </c>
      <c r="J22" s="38" t="s">
        <v>15</v>
      </c>
    </row>
    <row r="23" spans="1:10" ht="10.95" customHeight="1" x14ac:dyDescent="0.2">
      <c r="A23" s="8">
        <v>46036</v>
      </c>
      <c r="B23" s="9" t="s">
        <v>9</v>
      </c>
      <c r="C23" s="9" t="s">
        <v>113</v>
      </c>
      <c r="D23" s="9"/>
      <c r="E23" s="30">
        <v>180</v>
      </c>
      <c r="F23" s="10">
        <v>0</v>
      </c>
      <c r="G23" s="10"/>
      <c r="H23" s="10"/>
      <c r="I23" s="9" t="s">
        <v>14</v>
      </c>
      <c r="J23" s="38" t="s">
        <v>15</v>
      </c>
    </row>
    <row r="24" spans="1:10" ht="10.95" customHeight="1" x14ac:dyDescent="0.2">
      <c r="A24" s="8">
        <v>46100</v>
      </c>
      <c r="B24" s="9" t="s">
        <v>9</v>
      </c>
      <c r="C24" s="9" t="s">
        <v>163</v>
      </c>
      <c r="D24" s="9"/>
      <c r="E24" s="30">
        <v>178</v>
      </c>
      <c r="F24" s="10">
        <v>0</v>
      </c>
      <c r="G24" s="10"/>
      <c r="H24" s="10"/>
      <c r="I24" s="9" t="s">
        <v>14</v>
      </c>
      <c r="J24" s="38" t="s">
        <v>15</v>
      </c>
    </row>
    <row r="25" spans="1:10" ht="10.95" customHeight="1" x14ac:dyDescent="0.2">
      <c r="A25" s="8">
        <v>45776</v>
      </c>
      <c r="B25" s="9" t="s">
        <v>9</v>
      </c>
      <c r="C25" s="9" t="s">
        <v>41</v>
      </c>
      <c r="D25" s="9"/>
      <c r="E25" s="30">
        <v>175</v>
      </c>
      <c r="F25" s="10">
        <v>0</v>
      </c>
      <c r="G25" s="10"/>
      <c r="H25" s="10"/>
      <c r="I25" s="9" t="s">
        <v>14</v>
      </c>
      <c r="J25" s="38" t="s">
        <v>15</v>
      </c>
    </row>
    <row r="26" spans="1:10" ht="10.95" customHeight="1" x14ac:dyDescent="0.2">
      <c r="A26" s="8">
        <v>45775</v>
      </c>
      <c r="B26" s="9" t="s">
        <v>9</v>
      </c>
      <c r="C26" s="9" t="s">
        <v>36</v>
      </c>
      <c r="D26" s="9"/>
      <c r="E26" s="30">
        <v>168</v>
      </c>
      <c r="F26" s="10">
        <v>0</v>
      </c>
      <c r="G26" s="10"/>
      <c r="H26" s="10"/>
      <c r="I26" s="9" t="s">
        <v>14</v>
      </c>
      <c r="J26" s="38" t="s">
        <v>15</v>
      </c>
    </row>
    <row r="27" spans="1:10" ht="10.95" customHeight="1" x14ac:dyDescent="0.2">
      <c r="A27" s="8">
        <v>45964</v>
      </c>
      <c r="B27" s="9" t="s">
        <v>9</v>
      </c>
      <c r="C27" s="9" t="s">
        <v>113</v>
      </c>
      <c r="D27" s="9"/>
      <c r="E27" s="30">
        <v>168</v>
      </c>
      <c r="F27" s="10">
        <v>0</v>
      </c>
      <c r="G27" s="10"/>
      <c r="H27" s="10"/>
      <c r="I27" s="9" t="s">
        <v>14</v>
      </c>
      <c r="J27" s="38" t="s">
        <v>15</v>
      </c>
    </row>
    <row r="28" spans="1:10" ht="10.95" customHeight="1" x14ac:dyDescent="0.2">
      <c r="A28" s="8">
        <v>45964</v>
      </c>
      <c r="B28" s="9" t="s">
        <v>9</v>
      </c>
      <c r="C28" s="9" t="s">
        <v>36</v>
      </c>
      <c r="D28" s="9"/>
      <c r="E28" s="30">
        <v>168</v>
      </c>
      <c r="F28" s="10">
        <v>0</v>
      </c>
      <c r="G28" s="10"/>
      <c r="H28" s="10"/>
      <c r="I28" s="9" t="s">
        <v>14</v>
      </c>
      <c r="J28" s="38" t="s">
        <v>15</v>
      </c>
    </row>
    <row r="29" spans="1:10" ht="10.95" customHeight="1" x14ac:dyDescent="0.2">
      <c r="A29" s="8">
        <v>45804</v>
      </c>
      <c r="B29" s="9" t="s">
        <v>9</v>
      </c>
      <c r="C29" s="9" t="s">
        <v>36</v>
      </c>
      <c r="D29" s="9"/>
      <c r="E29" s="30">
        <v>160</v>
      </c>
      <c r="F29" s="10">
        <v>0</v>
      </c>
      <c r="G29" s="10"/>
      <c r="H29" s="10"/>
      <c r="I29" s="9" t="s">
        <v>14</v>
      </c>
      <c r="J29" s="38" t="s">
        <v>15</v>
      </c>
    </row>
    <row r="30" spans="1:10" ht="10.95" customHeight="1" x14ac:dyDescent="0.2">
      <c r="A30" s="8">
        <v>45813</v>
      </c>
      <c r="B30" s="9" t="s">
        <v>9</v>
      </c>
      <c r="C30" s="9" t="s">
        <v>68</v>
      </c>
      <c r="D30" s="9"/>
      <c r="E30" s="30">
        <v>160</v>
      </c>
      <c r="F30" s="10">
        <v>0</v>
      </c>
      <c r="G30" s="10"/>
      <c r="H30" s="10"/>
      <c r="I30" s="9" t="s">
        <v>14</v>
      </c>
      <c r="J30" s="38" t="s">
        <v>15</v>
      </c>
    </row>
    <row r="31" spans="1:10" ht="10.95" customHeight="1" x14ac:dyDescent="0.2">
      <c r="A31" s="8">
        <v>45999</v>
      </c>
      <c r="B31" s="9" t="s">
        <v>9</v>
      </c>
      <c r="C31" s="9" t="s">
        <v>36</v>
      </c>
      <c r="D31" s="9"/>
      <c r="E31" s="30">
        <v>159</v>
      </c>
      <c r="F31" s="10">
        <v>0</v>
      </c>
      <c r="G31" s="10"/>
      <c r="H31" s="10"/>
      <c r="I31" s="9" t="s">
        <v>14</v>
      </c>
      <c r="J31" s="38" t="s">
        <v>15</v>
      </c>
    </row>
    <row r="32" spans="1:10" ht="10.95" customHeight="1" x14ac:dyDescent="0.2">
      <c r="A32" s="8">
        <v>45750</v>
      </c>
      <c r="B32" s="9" t="s">
        <v>9</v>
      </c>
      <c r="C32" s="9" t="s">
        <v>17</v>
      </c>
      <c r="D32" s="9"/>
      <c r="E32" s="30">
        <v>150</v>
      </c>
      <c r="F32" s="10">
        <v>0</v>
      </c>
      <c r="G32" s="10"/>
      <c r="H32" s="10"/>
      <c r="I32" s="9" t="s">
        <v>14</v>
      </c>
      <c r="J32" s="38" t="s">
        <v>15</v>
      </c>
    </row>
    <row r="33" spans="1:10" ht="10.95" customHeight="1" x14ac:dyDescent="0.2">
      <c r="A33" s="8">
        <v>45828</v>
      </c>
      <c r="B33" s="9" t="s">
        <v>9</v>
      </c>
      <c r="C33" s="9" t="s">
        <v>73</v>
      </c>
      <c r="D33" s="9"/>
      <c r="E33" s="30">
        <v>150</v>
      </c>
      <c r="F33" s="10">
        <v>0</v>
      </c>
      <c r="G33" s="10"/>
      <c r="H33" s="10"/>
      <c r="I33" s="9" t="s">
        <v>14</v>
      </c>
      <c r="J33" s="38" t="s">
        <v>15</v>
      </c>
    </row>
    <row r="34" spans="1:10" ht="10.95" customHeight="1" x14ac:dyDescent="0.2">
      <c r="A34" s="8">
        <v>46055</v>
      </c>
      <c r="B34" s="9" t="s">
        <v>9</v>
      </c>
      <c r="C34" s="9" t="s">
        <v>36</v>
      </c>
      <c r="D34" s="9"/>
      <c r="E34" s="30">
        <v>150</v>
      </c>
      <c r="F34" s="10">
        <v>0</v>
      </c>
      <c r="G34" s="10"/>
      <c r="H34" s="10"/>
      <c r="I34" s="9" t="s">
        <v>14</v>
      </c>
      <c r="J34" s="38" t="s">
        <v>15</v>
      </c>
    </row>
    <row r="35" spans="1:10" ht="10.95" customHeight="1" x14ac:dyDescent="0.2">
      <c r="A35" s="8">
        <v>45833</v>
      </c>
      <c r="B35" s="9" t="s">
        <v>9</v>
      </c>
      <c r="C35" s="9" t="s">
        <v>36</v>
      </c>
      <c r="D35" s="9"/>
      <c r="E35" s="30">
        <v>144</v>
      </c>
      <c r="F35" s="10">
        <v>0</v>
      </c>
      <c r="G35" s="10"/>
      <c r="H35" s="10"/>
      <c r="I35" s="9" t="s">
        <v>14</v>
      </c>
      <c r="J35" s="38" t="s">
        <v>15</v>
      </c>
    </row>
    <row r="36" spans="1:10" ht="10.95" customHeight="1" x14ac:dyDescent="0.2">
      <c r="A36" s="8">
        <v>46041</v>
      </c>
      <c r="B36" s="9" t="s">
        <v>9</v>
      </c>
      <c r="C36" s="9" t="s">
        <v>143</v>
      </c>
      <c r="D36" s="9"/>
      <c r="E36" s="30">
        <v>136</v>
      </c>
      <c r="F36" s="10">
        <v>0</v>
      </c>
      <c r="G36" s="10"/>
      <c r="H36" s="10"/>
      <c r="I36" s="9" t="s">
        <v>14</v>
      </c>
      <c r="J36" s="38" t="s">
        <v>15</v>
      </c>
    </row>
    <row r="37" spans="1:10" ht="10.95" customHeight="1" x14ac:dyDescent="0.2">
      <c r="A37" s="8">
        <v>45875</v>
      </c>
      <c r="B37" s="9" t="s">
        <v>9</v>
      </c>
      <c r="C37" s="9" t="s">
        <v>87</v>
      </c>
      <c r="D37" s="9"/>
      <c r="E37" s="30">
        <v>130</v>
      </c>
      <c r="F37" s="10">
        <v>0</v>
      </c>
      <c r="G37" s="10"/>
      <c r="H37" s="10"/>
      <c r="I37" s="9" t="s">
        <v>14</v>
      </c>
      <c r="J37" s="38" t="s">
        <v>15</v>
      </c>
    </row>
    <row r="38" spans="1:10" ht="10.95" customHeight="1" x14ac:dyDescent="0.2">
      <c r="A38" s="8">
        <v>46027</v>
      </c>
      <c r="B38" s="9" t="s">
        <v>9</v>
      </c>
      <c r="C38" s="9" t="s">
        <v>36</v>
      </c>
      <c r="D38" s="9"/>
      <c r="E38" s="30">
        <v>126</v>
      </c>
      <c r="F38" s="10">
        <v>0</v>
      </c>
      <c r="G38" s="10"/>
      <c r="H38" s="10"/>
      <c r="I38" s="9" t="s">
        <v>14</v>
      </c>
      <c r="J38" s="38" t="s">
        <v>15</v>
      </c>
    </row>
    <row r="39" spans="1:10" ht="10.95" customHeight="1" x14ac:dyDescent="0.2">
      <c r="A39" s="8">
        <v>45985</v>
      </c>
      <c r="B39" s="9" t="s">
        <v>9</v>
      </c>
      <c r="C39" s="9" t="s">
        <v>125</v>
      </c>
      <c r="D39" s="9"/>
      <c r="E39" s="30">
        <v>125</v>
      </c>
      <c r="F39" s="10">
        <v>0</v>
      </c>
      <c r="G39" s="10"/>
      <c r="H39" s="10"/>
      <c r="I39" s="9" t="s">
        <v>14</v>
      </c>
      <c r="J39" s="38" t="s">
        <v>15</v>
      </c>
    </row>
    <row r="40" spans="1:10" ht="10.95" customHeight="1" x14ac:dyDescent="0.2">
      <c r="A40" s="8">
        <v>45769</v>
      </c>
      <c r="B40" s="9" t="s">
        <v>9</v>
      </c>
      <c r="C40" s="9" t="s">
        <v>34</v>
      </c>
      <c r="D40" s="9"/>
      <c r="E40" s="30">
        <v>120</v>
      </c>
      <c r="F40" s="10">
        <v>0</v>
      </c>
      <c r="G40" s="10"/>
      <c r="H40" s="10"/>
      <c r="I40" s="9" t="s">
        <v>14</v>
      </c>
      <c r="J40" s="38" t="s">
        <v>15</v>
      </c>
    </row>
    <row r="41" spans="1:10" ht="10.95" customHeight="1" x14ac:dyDescent="0.2">
      <c r="A41" s="8">
        <v>45783</v>
      </c>
      <c r="B41" s="9" t="s">
        <v>9</v>
      </c>
      <c r="C41" s="9" t="s">
        <v>34</v>
      </c>
      <c r="D41" s="9"/>
      <c r="E41" s="30">
        <v>120</v>
      </c>
      <c r="F41" s="10">
        <v>0</v>
      </c>
      <c r="G41" s="10"/>
      <c r="H41" s="10"/>
      <c r="I41" s="9" t="s">
        <v>14</v>
      </c>
      <c r="J41" s="38" t="s">
        <v>15</v>
      </c>
    </row>
    <row r="42" spans="1:10" ht="10.95" customHeight="1" x14ac:dyDescent="0.2">
      <c r="A42" s="8">
        <v>45852</v>
      </c>
      <c r="B42" s="9" t="s">
        <v>9</v>
      </c>
      <c r="C42" s="9" t="s">
        <v>13</v>
      </c>
      <c r="D42" s="9"/>
      <c r="E42" s="30">
        <v>120</v>
      </c>
      <c r="F42" s="10">
        <v>0</v>
      </c>
      <c r="G42" s="10"/>
      <c r="H42" s="10"/>
      <c r="I42" s="9" t="s">
        <v>14</v>
      </c>
      <c r="J42" s="38" t="s">
        <v>15</v>
      </c>
    </row>
    <row r="43" spans="1:10" ht="10.95" customHeight="1" x14ac:dyDescent="0.2">
      <c r="A43" s="8">
        <v>45867</v>
      </c>
      <c r="B43" s="9" t="s">
        <v>9</v>
      </c>
      <c r="C43" s="9" t="s">
        <v>34</v>
      </c>
      <c r="D43" s="9"/>
      <c r="E43" s="30">
        <v>120</v>
      </c>
      <c r="F43" s="10">
        <v>0</v>
      </c>
      <c r="G43" s="10"/>
      <c r="H43" s="10"/>
      <c r="I43" s="9" t="s">
        <v>14</v>
      </c>
      <c r="J43" s="38" t="s">
        <v>15</v>
      </c>
    </row>
    <row r="44" spans="1:10" ht="10.95" customHeight="1" x14ac:dyDescent="0.2">
      <c r="A44" s="8">
        <v>45915</v>
      </c>
      <c r="B44" s="9" t="s">
        <v>9</v>
      </c>
      <c r="C44" s="9" t="s">
        <v>34</v>
      </c>
      <c r="D44" s="9"/>
      <c r="E44" s="30">
        <v>120</v>
      </c>
      <c r="F44" s="10">
        <v>0</v>
      </c>
      <c r="G44" s="10"/>
      <c r="H44" s="10"/>
      <c r="I44" s="9" t="s">
        <v>14</v>
      </c>
      <c r="J44" s="38" t="s">
        <v>15</v>
      </c>
    </row>
    <row r="45" spans="1:10" ht="10.95" customHeight="1" x14ac:dyDescent="0.2">
      <c r="A45" s="8">
        <v>45978</v>
      </c>
      <c r="B45" s="9" t="s">
        <v>9</v>
      </c>
      <c r="C45" s="9" t="s">
        <v>13</v>
      </c>
      <c r="D45" s="9"/>
      <c r="E45" s="30">
        <v>120</v>
      </c>
      <c r="F45" s="10">
        <v>0</v>
      </c>
      <c r="G45" s="10"/>
      <c r="H45" s="10"/>
      <c r="I45" s="9" t="s">
        <v>14</v>
      </c>
      <c r="J45" s="38" t="s">
        <v>15</v>
      </c>
    </row>
    <row r="46" spans="1:10" ht="10.95" customHeight="1" x14ac:dyDescent="0.2">
      <c r="A46" s="8">
        <v>45999</v>
      </c>
      <c r="B46" s="9" t="s">
        <v>9</v>
      </c>
      <c r="C46" s="9" t="s">
        <v>16</v>
      </c>
      <c r="D46" s="9"/>
      <c r="E46" s="30">
        <v>120</v>
      </c>
      <c r="F46" s="10">
        <v>0</v>
      </c>
      <c r="G46" s="10"/>
      <c r="H46" s="10"/>
      <c r="I46" s="9" t="s">
        <v>14</v>
      </c>
      <c r="J46" s="38" t="s">
        <v>15</v>
      </c>
    </row>
    <row r="47" spans="1:10" ht="10.95" customHeight="1" x14ac:dyDescent="0.2">
      <c r="A47" s="8">
        <v>46084</v>
      </c>
      <c r="B47" s="9" t="s">
        <v>9</v>
      </c>
      <c r="C47" s="9" t="s">
        <v>16</v>
      </c>
      <c r="D47" s="9"/>
      <c r="E47" s="30">
        <v>120</v>
      </c>
      <c r="F47" s="10">
        <v>0</v>
      </c>
      <c r="G47" s="10"/>
      <c r="H47" s="10"/>
      <c r="I47" s="9" t="s">
        <v>14</v>
      </c>
      <c r="J47" s="38" t="s">
        <v>15</v>
      </c>
    </row>
    <row r="48" spans="1:10" ht="10.95" customHeight="1" x14ac:dyDescent="0.2">
      <c r="A48" s="8">
        <v>46063</v>
      </c>
      <c r="B48" s="9" t="s">
        <v>9</v>
      </c>
      <c r="C48" s="9" t="s">
        <v>155</v>
      </c>
      <c r="D48" s="9"/>
      <c r="E48" s="30">
        <v>118</v>
      </c>
      <c r="F48" s="10">
        <v>0</v>
      </c>
      <c r="G48" s="10"/>
      <c r="H48" s="10"/>
      <c r="I48" s="9" t="s">
        <v>14</v>
      </c>
      <c r="J48" s="38" t="s">
        <v>15</v>
      </c>
    </row>
    <row r="49" spans="1:10" ht="10.95" customHeight="1" x14ac:dyDescent="0.2">
      <c r="A49" s="8">
        <v>45901</v>
      </c>
      <c r="B49" s="9" t="s">
        <v>9</v>
      </c>
      <c r="C49" s="9" t="s">
        <v>36</v>
      </c>
      <c r="D49" s="9"/>
      <c r="E49" s="30">
        <v>114</v>
      </c>
      <c r="F49" s="10">
        <v>0</v>
      </c>
      <c r="G49" s="10"/>
      <c r="H49" s="10"/>
      <c r="I49" s="9" t="s">
        <v>14</v>
      </c>
      <c r="J49" s="38" t="s">
        <v>15</v>
      </c>
    </row>
    <row r="50" spans="1:10" ht="10.95" customHeight="1" x14ac:dyDescent="0.2">
      <c r="A50" s="8">
        <v>45929</v>
      </c>
      <c r="B50" s="9" t="s">
        <v>9</v>
      </c>
      <c r="C50" s="9" t="s">
        <v>36</v>
      </c>
      <c r="D50" s="9"/>
      <c r="E50" s="30">
        <v>114</v>
      </c>
      <c r="F50" s="10">
        <v>0</v>
      </c>
      <c r="G50" s="10"/>
      <c r="H50" s="10"/>
      <c r="I50" s="9" t="s">
        <v>14</v>
      </c>
      <c r="J50" s="38" t="s">
        <v>15</v>
      </c>
    </row>
    <row r="51" spans="1:10" ht="10.95" customHeight="1" x14ac:dyDescent="0.2">
      <c r="A51" s="8">
        <v>45775</v>
      </c>
      <c r="B51" s="9" t="s">
        <v>9</v>
      </c>
      <c r="C51" s="9" t="s">
        <v>37</v>
      </c>
      <c r="D51" s="9"/>
      <c r="E51" s="30">
        <v>100</v>
      </c>
      <c r="F51" s="10">
        <v>0</v>
      </c>
      <c r="G51" s="10"/>
      <c r="H51" s="10"/>
      <c r="I51" s="9" t="s">
        <v>14</v>
      </c>
      <c r="J51" s="38" t="s">
        <v>15</v>
      </c>
    </row>
    <row r="52" spans="1:10" ht="10.95" customHeight="1" x14ac:dyDescent="0.2">
      <c r="A52" s="8">
        <v>45810</v>
      </c>
      <c r="B52" s="9" t="s">
        <v>9</v>
      </c>
      <c r="C52" s="9" t="s">
        <v>64</v>
      </c>
      <c r="D52" s="9"/>
      <c r="E52" s="30">
        <v>100</v>
      </c>
      <c r="F52" s="10">
        <v>0</v>
      </c>
      <c r="G52" s="10"/>
      <c r="H52" s="10"/>
      <c r="I52" s="9" t="s">
        <v>14</v>
      </c>
      <c r="J52" s="38" t="s">
        <v>15</v>
      </c>
    </row>
    <row r="53" spans="1:10" ht="10.95" customHeight="1" x14ac:dyDescent="0.2">
      <c r="A53" s="8">
        <v>45859</v>
      </c>
      <c r="B53" s="9" t="s">
        <v>9</v>
      </c>
      <c r="C53" s="9" t="s">
        <v>83</v>
      </c>
      <c r="D53" s="9"/>
      <c r="E53" s="30">
        <v>100</v>
      </c>
      <c r="F53" s="10">
        <v>0</v>
      </c>
      <c r="G53" s="10"/>
      <c r="H53" s="10"/>
      <c r="I53" s="9" t="s">
        <v>14</v>
      </c>
      <c r="J53" s="38" t="s">
        <v>15</v>
      </c>
    </row>
    <row r="54" spans="1:10" ht="10.95" customHeight="1" x14ac:dyDescent="0.2">
      <c r="A54" s="8">
        <v>45888</v>
      </c>
      <c r="B54" s="9" t="s">
        <v>9</v>
      </c>
      <c r="C54" s="9" t="s">
        <v>88</v>
      </c>
      <c r="D54" s="9"/>
      <c r="E54" s="30">
        <v>100</v>
      </c>
      <c r="F54" s="10">
        <v>0</v>
      </c>
      <c r="G54" s="10"/>
      <c r="H54" s="10"/>
      <c r="I54" s="9" t="s">
        <v>14</v>
      </c>
      <c r="J54" s="38" t="s">
        <v>15</v>
      </c>
    </row>
    <row r="55" spans="1:10" ht="10.95" customHeight="1" x14ac:dyDescent="0.2">
      <c r="A55" s="8">
        <v>45896</v>
      </c>
      <c r="B55" s="9" t="s">
        <v>9</v>
      </c>
      <c r="C55" s="9" t="s">
        <v>92</v>
      </c>
      <c r="D55" s="9"/>
      <c r="E55" s="30">
        <v>100</v>
      </c>
      <c r="F55" s="10">
        <v>0</v>
      </c>
      <c r="G55" s="10"/>
      <c r="H55" s="10"/>
      <c r="I55" s="9" t="s">
        <v>14</v>
      </c>
      <c r="J55" s="38" t="s">
        <v>15</v>
      </c>
    </row>
    <row r="56" spans="1:10" ht="10.95" customHeight="1" x14ac:dyDescent="0.2">
      <c r="A56" s="8">
        <v>45936</v>
      </c>
      <c r="B56" s="9" t="s">
        <v>9</v>
      </c>
      <c r="C56" s="9" t="s">
        <v>111</v>
      </c>
      <c r="D56" s="9"/>
      <c r="E56" s="30">
        <v>100</v>
      </c>
      <c r="F56" s="10">
        <v>0</v>
      </c>
      <c r="G56" s="10"/>
      <c r="H56" s="10"/>
      <c r="I56" s="9" t="s">
        <v>14</v>
      </c>
      <c r="J56" s="38" t="s">
        <v>15</v>
      </c>
    </row>
    <row r="57" spans="1:10" ht="10.95" customHeight="1" x14ac:dyDescent="0.2">
      <c r="A57" s="8">
        <v>45978</v>
      </c>
      <c r="B57" s="9" t="s">
        <v>9</v>
      </c>
      <c r="C57" s="9" t="s">
        <v>124</v>
      </c>
      <c r="D57" s="9"/>
      <c r="E57" s="30">
        <v>100</v>
      </c>
      <c r="F57" s="10">
        <v>0</v>
      </c>
      <c r="G57" s="10"/>
      <c r="H57" s="10"/>
      <c r="I57" s="9" t="s">
        <v>14</v>
      </c>
      <c r="J57" s="38" t="s">
        <v>15</v>
      </c>
    </row>
    <row r="58" spans="1:10" ht="10.95" customHeight="1" x14ac:dyDescent="0.2">
      <c r="A58" s="8">
        <v>46027</v>
      </c>
      <c r="B58" s="9" t="s">
        <v>9</v>
      </c>
      <c r="C58" s="9" t="s">
        <v>139</v>
      </c>
      <c r="D58" s="9"/>
      <c r="E58" s="30">
        <v>100</v>
      </c>
      <c r="F58" s="10">
        <v>0</v>
      </c>
      <c r="G58" s="10"/>
      <c r="H58" s="10"/>
      <c r="I58" s="9" t="s">
        <v>14</v>
      </c>
      <c r="J58" s="38" t="s">
        <v>15</v>
      </c>
    </row>
    <row r="59" spans="1:10" ht="10.95" customHeight="1" x14ac:dyDescent="0.2">
      <c r="A59" s="8">
        <v>46055</v>
      </c>
      <c r="B59" s="9" t="s">
        <v>9</v>
      </c>
      <c r="C59" s="9" t="s">
        <v>150</v>
      </c>
      <c r="D59" s="9"/>
      <c r="E59" s="30">
        <v>100</v>
      </c>
      <c r="F59" s="10">
        <v>0</v>
      </c>
      <c r="G59" s="10"/>
      <c r="H59" s="10"/>
      <c r="I59" s="9" t="s">
        <v>14</v>
      </c>
      <c r="J59" s="38" t="s">
        <v>15</v>
      </c>
    </row>
    <row r="60" spans="1:10" ht="10.95" customHeight="1" x14ac:dyDescent="0.2">
      <c r="A60" s="8">
        <v>46080</v>
      </c>
      <c r="B60" s="9" t="s">
        <v>9</v>
      </c>
      <c r="C60" s="9" t="s">
        <v>159</v>
      </c>
      <c r="D60" s="9"/>
      <c r="E60" s="30">
        <v>100</v>
      </c>
      <c r="F60" s="10">
        <v>0</v>
      </c>
      <c r="G60" s="10"/>
      <c r="H60" s="10"/>
      <c r="I60" s="9" t="s">
        <v>14</v>
      </c>
      <c r="J60" s="38" t="s">
        <v>15</v>
      </c>
    </row>
    <row r="61" spans="1:10" ht="10.95" customHeight="1" x14ac:dyDescent="0.2">
      <c r="A61" s="8">
        <v>46091</v>
      </c>
      <c r="B61" s="9" t="s">
        <v>9</v>
      </c>
      <c r="C61" s="9" t="s">
        <v>160</v>
      </c>
      <c r="D61" s="9"/>
      <c r="E61" s="30">
        <v>100</v>
      </c>
      <c r="F61" s="10">
        <v>0</v>
      </c>
      <c r="G61" s="10"/>
      <c r="H61" s="10"/>
      <c r="I61" s="9" t="s">
        <v>14</v>
      </c>
      <c r="J61" s="38" t="s">
        <v>15</v>
      </c>
    </row>
    <row r="62" spans="1:10" ht="10.95" customHeight="1" x14ac:dyDescent="0.2">
      <c r="A62" s="8">
        <v>46099</v>
      </c>
      <c r="B62" s="9" t="s">
        <v>9</v>
      </c>
      <c r="C62" s="9" t="s">
        <v>162</v>
      </c>
      <c r="D62" s="9"/>
      <c r="E62" s="30">
        <v>100</v>
      </c>
      <c r="F62" s="10">
        <v>0</v>
      </c>
      <c r="G62" s="10"/>
      <c r="H62" s="10"/>
      <c r="I62" s="9" t="s">
        <v>14</v>
      </c>
      <c r="J62" s="38" t="s">
        <v>15</v>
      </c>
    </row>
    <row r="63" spans="1:10" ht="10.95" customHeight="1" x14ac:dyDescent="0.2">
      <c r="A63" s="8">
        <v>45748</v>
      </c>
      <c r="B63" s="9" t="s">
        <v>9</v>
      </c>
      <c r="C63" s="9" t="s">
        <v>13</v>
      </c>
      <c r="D63" s="9"/>
      <c r="E63" s="30">
        <v>96</v>
      </c>
      <c r="F63" s="10">
        <v>0</v>
      </c>
      <c r="G63" s="10"/>
      <c r="H63" s="10"/>
      <c r="I63" s="9" t="s">
        <v>14</v>
      </c>
      <c r="J63" s="38" t="s">
        <v>15</v>
      </c>
    </row>
    <row r="64" spans="1:10" ht="10.95" customHeight="1" x14ac:dyDescent="0.2">
      <c r="A64" s="8">
        <v>45755</v>
      </c>
      <c r="B64" s="9" t="s">
        <v>9</v>
      </c>
      <c r="C64" s="9" t="s">
        <v>13</v>
      </c>
      <c r="D64" s="9"/>
      <c r="E64" s="30">
        <v>96</v>
      </c>
      <c r="F64" s="10">
        <v>0</v>
      </c>
      <c r="G64" s="10"/>
      <c r="H64" s="10"/>
      <c r="I64" s="9" t="s">
        <v>14</v>
      </c>
      <c r="J64" s="38" t="s">
        <v>15</v>
      </c>
    </row>
    <row r="65" spans="1:10" ht="10.95" customHeight="1" x14ac:dyDescent="0.2">
      <c r="A65" s="8">
        <v>45812</v>
      </c>
      <c r="B65" s="9" t="s">
        <v>9</v>
      </c>
      <c r="C65" s="9" t="s">
        <v>67</v>
      </c>
      <c r="D65" s="9"/>
      <c r="E65" s="30">
        <v>96</v>
      </c>
      <c r="F65" s="10">
        <v>0</v>
      </c>
      <c r="G65" s="10"/>
      <c r="H65" s="10"/>
      <c r="I65" s="9" t="s">
        <v>14</v>
      </c>
      <c r="J65" s="38" t="s">
        <v>15</v>
      </c>
    </row>
    <row r="66" spans="1:10" ht="10.95" customHeight="1" x14ac:dyDescent="0.2">
      <c r="A66" s="8">
        <v>45845</v>
      </c>
      <c r="B66" s="9" t="s">
        <v>9</v>
      </c>
      <c r="C66" s="9" t="s">
        <v>16</v>
      </c>
      <c r="D66" s="9"/>
      <c r="E66" s="30">
        <v>96</v>
      </c>
      <c r="F66" s="10">
        <v>0</v>
      </c>
      <c r="G66" s="10"/>
      <c r="H66" s="10"/>
      <c r="I66" s="9" t="s">
        <v>14</v>
      </c>
      <c r="J66" s="38" t="s">
        <v>15</v>
      </c>
    </row>
    <row r="67" spans="1:10" ht="10.95" customHeight="1" x14ac:dyDescent="0.2">
      <c r="A67" s="8">
        <v>45859</v>
      </c>
      <c r="B67" s="9" t="s">
        <v>9</v>
      </c>
      <c r="C67" s="9" t="s">
        <v>67</v>
      </c>
      <c r="D67" s="9"/>
      <c r="E67" s="30">
        <v>96</v>
      </c>
      <c r="F67" s="10">
        <v>0</v>
      </c>
      <c r="G67" s="10"/>
      <c r="H67" s="10"/>
      <c r="I67" s="9" t="s">
        <v>14</v>
      </c>
      <c r="J67" s="38" t="s">
        <v>15</v>
      </c>
    </row>
    <row r="68" spans="1:10" ht="10.95" customHeight="1" x14ac:dyDescent="0.2">
      <c r="A68" s="8">
        <v>45866</v>
      </c>
      <c r="B68" s="9" t="s">
        <v>9</v>
      </c>
      <c r="C68" s="9" t="s">
        <v>16</v>
      </c>
      <c r="D68" s="9"/>
      <c r="E68" s="30">
        <v>96</v>
      </c>
      <c r="F68" s="10">
        <v>0</v>
      </c>
      <c r="G68" s="10"/>
      <c r="H68" s="10"/>
      <c r="I68" s="9" t="s">
        <v>14</v>
      </c>
      <c r="J68" s="38" t="s">
        <v>15</v>
      </c>
    </row>
    <row r="69" spans="1:10" ht="10.95" customHeight="1" x14ac:dyDescent="0.2">
      <c r="A69" s="8">
        <v>45880</v>
      </c>
      <c r="B69" s="9" t="s">
        <v>9</v>
      </c>
      <c r="C69" s="9" t="s">
        <v>13</v>
      </c>
      <c r="D69" s="9"/>
      <c r="E69" s="30">
        <v>96</v>
      </c>
      <c r="F69" s="10">
        <v>0</v>
      </c>
      <c r="G69" s="10"/>
      <c r="H69" s="10"/>
      <c r="I69" s="9" t="s">
        <v>14</v>
      </c>
      <c r="J69" s="38" t="s">
        <v>15</v>
      </c>
    </row>
    <row r="70" spans="1:10" ht="10.95" customHeight="1" x14ac:dyDescent="0.2">
      <c r="A70" s="8">
        <v>45897</v>
      </c>
      <c r="B70" s="9" t="s">
        <v>9</v>
      </c>
      <c r="C70" s="9" t="s">
        <v>34</v>
      </c>
      <c r="D70" s="9"/>
      <c r="E70" s="30">
        <v>96</v>
      </c>
      <c r="F70" s="10">
        <v>0</v>
      </c>
      <c r="G70" s="10"/>
      <c r="H70" s="10"/>
      <c r="I70" s="9" t="s">
        <v>14</v>
      </c>
      <c r="J70" s="38" t="s">
        <v>15</v>
      </c>
    </row>
    <row r="71" spans="1:10" ht="10.95" customHeight="1" x14ac:dyDescent="0.2">
      <c r="A71" s="8">
        <v>45908</v>
      </c>
      <c r="B71" s="9" t="s">
        <v>9</v>
      </c>
      <c r="C71" s="9" t="s">
        <v>16</v>
      </c>
      <c r="D71" s="9"/>
      <c r="E71" s="30">
        <v>96</v>
      </c>
      <c r="F71" s="10">
        <v>0</v>
      </c>
      <c r="G71" s="10"/>
      <c r="H71" s="10"/>
      <c r="I71" s="9" t="s">
        <v>14</v>
      </c>
      <c r="J71" s="38" t="s">
        <v>15</v>
      </c>
    </row>
    <row r="72" spans="1:10" ht="10.95" customHeight="1" x14ac:dyDescent="0.2">
      <c r="A72" s="8">
        <v>45915</v>
      </c>
      <c r="B72" s="9" t="s">
        <v>9</v>
      </c>
      <c r="C72" s="9" t="s">
        <v>67</v>
      </c>
      <c r="D72" s="9"/>
      <c r="E72" s="30">
        <v>96</v>
      </c>
      <c r="F72" s="10">
        <v>0</v>
      </c>
      <c r="G72" s="10"/>
      <c r="H72" s="10"/>
      <c r="I72" s="9" t="s">
        <v>14</v>
      </c>
      <c r="J72" s="38" t="s">
        <v>15</v>
      </c>
    </row>
    <row r="73" spans="1:10" ht="10.95" customHeight="1" x14ac:dyDescent="0.2">
      <c r="A73" s="8">
        <v>45964</v>
      </c>
      <c r="B73" s="9" t="s">
        <v>9</v>
      </c>
      <c r="C73" s="9" t="s">
        <v>29</v>
      </c>
      <c r="D73" s="9"/>
      <c r="E73" s="30">
        <v>96</v>
      </c>
      <c r="F73" s="10">
        <v>0</v>
      </c>
      <c r="G73" s="10"/>
      <c r="H73" s="10"/>
      <c r="I73" s="9" t="s">
        <v>14</v>
      </c>
      <c r="J73" s="38" t="s">
        <v>15</v>
      </c>
    </row>
    <row r="74" spans="1:10" ht="10.95" customHeight="1" x14ac:dyDescent="0.2">
      <c r="A74" s="8">
        <v>45965</v>
      </c>
      <c r="B74" s="9" t="s">
        <v>9</v>
      </c>
      <c r="C74" s="9" t="s">
        <v>34</v>
      </c>
      <c r="D74" s="9"/>
      <c r="E74" s="30">
        <v>96</v>
      </c>
      <c r="F74" s="10">
        <v>0</v>
      </c>
      <c r="G74" s="10"/>
      <c r="H74" s="10"/>
      <c r="I74" s="9" t="s">
        <v>14</v>
      </c>
      <c r="J74" s="38" t="s">
        <v>15</v>
      </c>
    </row>
    <row r="75" spans="1:10" ht="10.95" customHeight="1" x14ac:dyDescent="0.2">
      <c r="A75" s="8">
        <v>45966</v>
      </c>
      <c r="B75" s="9" t="s">
        <v>9</v>
      </c>
      <c r="C75" s="9" t="s">
        <v>16</v>
      </c>
      <c r="D75" s="9"/>
      <c r="E75" s="30">
        <v>96</v>
      </c>
      <c r="F75" s="10">
        <v>0</v>
      </c>
      <c r="G75" s="10"/>
      <c r="H75" s="10"/>
      <c r="I75" s="9" t="s">
        <v>14</v>
      </c>
      <c r="J75" s="38" t="s">
        <v>15</v>
      </c>
    </row>
    <row r="76" spans="1:10" ht="10.95" customHeight="1" x14ac:dyDescent="0.2">
      <c r="A76" s="8">
        <v>45993</v>
      </c>
      <c r="B76" s="9" t="s">
        <v>9</v>
      </c>
      <c r="C76" s="9" t="s">
        <v>13</v>
      </c>
      <c r="D76" s="9"/>
      <c r="E76" s="30">
        <v>96</v>
      </c>
      <c r="F76" s="10">
        <v>0</v>
      </c>
      <c r="G76" s="10"/>
      <c r="H76" s="10"/>
      <c r="I76" s="9" t="s">
        <v>14</v>
      </c>
      <c r="J76" s="38" t="s">
        <v>15</v>
      </c>
    </row>
    <row r="77" spans="1:10" ht="10.95" customHeight="1" x14ac:dyDescent="0.2">
      <c r="A77" s="8">
        <v>45999</v>
      </c>
      <c r="B77" s="9" t="s">
        <v>9</v>
      </c>
      <c r="C77" s="9" t="s">
        <v>34</v>
      </c>
      <c r="D77" s="9"/>
      <c r="E77" s="30">
        <v>96</v>
      </c>
      <c r="F77" s="10">
        <v>0</v>
      </c>
      <c r="G77" s="10"/>
      <c r="H77" s="10"/>
      <c r="I77" s="9" t="s">
        <v>14</v>
      </c>
      <c r="J77" s="38" t="s">
        <v>15</v>
      </c>
    </row>
    <row r="78" spans="1:10" ht="10.95" customHeight="1" x14ac:dyDescent="0.2">
      <c r="A78" s="8">
        <v>45999</v>
      </c>
      <c r="B78" s="9" t="s">
        <v>9</v>
      </c>
      <c r="C78" s="9" t="s">
        <v>67</v>
      </c>
      <c r="D78" s="9"/>
      <c r="E78" s="30">
        <v>96</v>
      </c>
      <c r="F78" s="10">
        <v>0</v>
      </c>
      <c r="G78" s="10"/>
      <c r="H78" s="10"/>
      <c r="I78" s="9" t="s">
        <v>14</v>
      </c>
      <c r="J78" s="38" t="s">
        <v>15</v>
      </c>
    </row>
    <row r="79" spans="1:10" ht="10.95" customHeight="1" x14ac:dyDescent="0.2">
      <c r="A79" s="8">
        <v>46028</v>
      </c>
      <c r="B79" s="9" t="s">
        <v>9</v>
      </c>
      <c r="C79" s="9" t="s">
        <v>13</v>
      </c>
      <c r="D79" s="9"/>
      <c r="E79" s="30">
        <v>96</v>
      </c>
      <c r="F79" s="10">
        <v>0</v>
      </c>
      <c r="G79" s="10"/>
      <c r="H79" s="10"/>
      <c r="I79" s="9" t="s">
        <v>14</v>
      </c>
      <c r="J79" s="38" t="s">
        <v>15</v>
      </c>
    </row>
    <row r="80" spans="1:10" ht="10.95" customHeight="1" x14ac:dyDescent="0.2">
      <c r="A80" s="8">
        <v>46084</v>
      </c>
      <c r="B80" s="9" t="s">
        <v>9</v>
      </c>
      <c r="C80" s="9" t="s">
        <v>13</v>
      </c>
      <c r="D80" s="9"/>
      <c r="E80" s="30">
        <v>96</v>
      </c>
      <c r="F80" s="10">
        <v>0</v>
      </c>
      <c r="G80" s="10"/>
      <c r="H80" s="10"/>
      <c r="I80" s="9" t="s">
        <v>14</v>
      </c>
      <c r="J80" s="38" t="s">
        <v>15</v>
      </c>
    </row>
    <row r="81" spans="1:10" ht="10.95" customHeight="1" x14ac:dyDescent="0.2">
      <c r="A81" s="8">
        <v>46086</v>
      </c>
      <c r="B81" s="9" t="s">
        <v>9</v>
      </c>
      <c r="C81" s="9" t="s">
        <v>34</v>
      </c>
      <c r="D81" s="9"/>
      <c r="E81" s="30">
        <v>96</v>
      </c>
      <c r="F81" s="10">
        <v>0</v>
      </c>
      <c r="G81" s="10"/>
      <c r="H81" s="10"/>
      <c r="I81" s="9" t="s">
        <v>14</v>
      </c>
      <c r="J81" s="38" t="s">
        <v>15</v>
      </c>
    </row>
    <row r="82" spans="1:10" ht="10.95" customHeight="1" x14ac:dyDescent="0.2">
      <c r="A82" s="8">
        <v>46086</v>
      </c>
      <c r="B82" s="9" t="s">
        <v>9</v>
      </c>
      <c r="C82" s="9" t="s">
        <v>16</v>
      </c>
      <c r="D82" s="9"/>
      <c r="E82" s="30">
        <v>96</v>
      </c>
      <c r="F82" s="10">
        <v>0</v>
      </c>
      <c r="G82" s="10"/>
      <c r="H82" s="10"/>
      <c r="I82" s="9" t="s">
        <v>14</v>
      </c>
      <c r="J82" s="38" t="s">
        <v>15</v>
      </c>
    </row>
    <row r="83" spans="1:10" ht="10.95" customHeight="1" x14ac:dyDescent="0.2">
      <c r="A83" s="8">
        <v>45897</v>
      </c>
      <c r="B83" s="9" t="s">
        <v>9</v>
      </c>
      <c r="C83" s="9" t="s">
        <v>21</v>
      </c>
      <c r="D83" s="9"/>
      <c r="E83" s="30">
        <v>90</v>
      </c>
      <c r="F83" s="10">
        <v>0</v>
      </c>
      <c r="G83" s="10"/>
      <c r="H83" s="10"/>
      <c r="I83" s="9" t="s">
        <v>14</v>
      </c>
      <c r="J83" s="38" t="s">
        <v>15</v>
      </c>
    </row>
    <row r="84" spans="1:10" ht="10.95" customHeight="1" x14ac:dyDescent="0.2">
      <c r="A84" s="8">
        <v>45915</v>
      </c>
      <c r="B84" s="9" t="s">
        <v>9</v>
      </c>
      <c r="C84" s="9" t="s">
        <v>21</v>
      </c>
      <c r="D84" s="9"/>
      <c r="E84" s="30">
        <v>90</v>
      </c>
      <c r="F84" s="10">
        <v>0</v>
      </c>
      <c r="G84" s="10"/>
      <c r="H84" s="10"/>
      <c r="I84" s="9" t="s">
        <v>14</v>
      </c>
      <c r="J84" s="38" t="s">
        <v>15</v>
      </c>
    </row>
    <row r="85" spans="1:10" ht="10.95" customHeight="1" x14ac:dyDescent="0.2">
      <c r="A85" s="8">
        <v>45999</v>
      </c>
      <c r="B85" s="9" t="s">
        <v>9</v>
      </c>
      <c r="C85" s="9" t="s">
        <v>128</v>
      </c>
      <c r="D85" s="9"/>
      <c r="E85" s="30">
        <v>90</v>
      </c>
      <c r="F85" s="10">
        <v>0</v>
      </c>
      <c r="G85" s="10"/>
      <c r="H85" s="10"/>
      <c r="I85" s="9" t="s">
        <v>14</v>
      </c>
      <c r="J85" s="38" t="s">
        <v>15</v>
      </c>
    </row>
    <row r="86" spans="1:10" ht="10.95" customHeight="1" x14ac:dyDescent="0.2">
      <c r="A86" s="8">
        <v>45845</v>
      </c>
      <c r="B86" s="9" t="s">
        <v>9</v>
      </c>
      <c r="C86" s="9" t="s">
        <v>34</v>
      </c>
      <c r="D86" s="9"/>
      <c r="E86" s="30">
        <v>76</v>
      </c>
      <c r="F86" s="10">
        <v>0</v>
      </c>
      <c r="G86" s="10"/>
      <c r="H86" s="10"/>
      <c r="I86" s="9" t="s">
        <v>14</v>
      </c>
      <c r="J86" s="38" t="s">
        <v>15</v>
      </c>
    </row>
    <row r="87" spans="1:10" ht="10.95" customHeight="1" x14ac:dyDescent="0.2">
      <c r="A87" s="8">
        <v>46014</v>
      </c>
      <c r="B87" s="9" t="s">
        <v>9</v>
      </c>
      <c r="C87" s="9" t="s">
        <v>136</v>
      </c>
      <c r="D87" s="9"/>
      <c r="E87" s="30">
        <v>75</v>
      </c>
      <c r="F87" s="10">
        <v>0</v>
      </c>
      <c r="G87" s="10"/>
      <c r="H87" s="10"/>
      <c r="I87" s="9" t="s">
        <v>14</v>
      </c>
      <c r="J87" s="38" t="s">
        <v>15</v>
      </c>
    </row>
    <row r="88" spans="1:10" ht="10.95" customHeight="1" x14ac:dyDescent="0.2">
      <c r="A88" s="8">
        <v>45784</v>
      </c>
      <c r="B88" s="9" t="s">
        <v>9</v>
      </c>
      <c r="C88" s="9" t="s">
        <v>16</v>
      </c>
      <c r="D88" s="9"/>
      <c r="E88" s="30">
        <v>72</v>
      </c>
      <c r="F88" s="10">
        <v>0</v>
      </c>
      <c r="G88" s="10"/>
      <c r="H88" s="10"/>
      <c r="I88" s="9" t="s">
        <v>14</v>
      </c>
      <c r="J88" s="38" t="s">
        <v>15</v>
      </c>
    </row>
    <row r="89" spans="1:10" ht="10.95" customHeight="1" x14ac:dyDescent="0.2">
      <c r="A89" s="8">
        <v>45807</v>
      </c>
      <c r="B89" s="9" t="s">
        <v>9</v>
      </c>
      <c r="C89" s="9" t="s">
        <v>16</v>
      </c>
      <c r="D89" s="9"/>
      <c r="E89" s="30">
        <v>72</v>
      </c>
      <c r="F89" s="10">
        <v>0</v>
      </c>
      <c r="G89" s="10"/>
      <c r="H89" s="10"/>
      <c r="I89" s="9" t="s">
        <v>14</v>
      </c>
      <c r="J89" s="38" t="s">
        <v>15</v>
      </c>
    </row>
    <row r="90" spans="1:10" ht="10.95" customHeight="1" x14ac:dyDescent="0.2">
      <c r="A90" s="8">
        <v>45807</v>
      </c>
      <c r="B90" s="9" t="s">
        <v>9</v>
      </c>
      <c r="C90" s="9" t="s">
        <v>34</v>
      </c>
      <c r="D90" s="9"/>
      <c r="E90" s="30">
        <v>72</v>
      </c>
      <c r="F90" s="10">
        <v>0</v>
      </c>
      <c r="G90" s="10"/>
      <c r="H90" s="10"/>
      <c r="I90" s="9" t="s">
        <v>14</v>
      </c>
      <c r="J90" s="38" t="s">
        <v>15</v>
      </c>
    </row>
    <row r="91" spans="1:10" ht="10.95" customHeight="1" x14ac:dyDescent="0.2">
      <c r="A91" s="8">
        <v>45811</v>
      </c>
      <c r="B91" s="9" t="s">
        <v>9</v>
      </c>
      <c r="C91" s="9" t="s">
        <v>13</v>
      </c>
      <c r="D91" s="9"/>
      <c r="E91" s="30">
        <v>72</v>
      </c>
      <c r="F91" s="10">
        <v>0</v>
      </c>
      <c r="G91" s="10"/>
      <c r="H91" s="10"/>
      <c r="I91" s="9" t="s">
        <v>14</v>
      </c>
      <c r="J91" s="38" t="s">
        <v>15</v>
      </c>
    </row>
    <row r="92" spans="1:10" ht="10.95" customHeight="1" x14ac:dyDescent="0.2">
      <c r="A92" s="8">
        <v>45887</v>
      </c>
      <c r="B92" s="9" t="s">
        <v>9</v>
      </c>
      <c r="C92" s="9" t="s">
        <v>67</v>
      </c>
      <c r="D92" s="9"/>
      <c r="E92" s="30">
        <v>72</v>
      </c>
      <c r="F92" s="10">
        <v>0</v>
      </c>
      <c r="G92" s="10"/>
      <c r="H92" s="10"/>
      <c r="I92" s="9" t="s">
        <v>14</v>
      </c>
      <c r="J92" s="38" t="s">
        <v>15</v>
      </c>
    </row>
    <row r="93" spans="1:10" ht="10.95" customHeight="1" x14ac:dyDescent="0.2">
      <c r="A93" s="8">
        <v>45943</v>
      </c>
      <c r="B93" s="9" t="s">
        <v>9</v>
      </c>
      <c r="C93" s="9" t="s">
        <v>21</v>
      </c>
      <c r="D93" s="9"/>
      <c r="E93" s="30">
        <v>72</v>
      </c>
      <c r="F93" s="10">
        <v>0</v>
      </c>
      <c r="G93" s="10"/>
      <c r="H93" s="10"/>
      <c r="I93" s="9" t="s">
        <v>14</v>
      </c>
      <c r="J93" s="38" t="s">
        <v>15</v>
      </c>
    </row>
    <row r="94" spans="1:10" ht="10.95" customHeight="1" x14ac:dyDescent="0.2">
      <c r="A94" s="8">
        <v>45966</v>
      </c>
      <c r="B94" s="9" t="s">
        <v>9</v>
      </c>
      <c r="C94" s="9" t="s">
        <v>67</v>
      </c>
      <c r="D94" s="9"/>
      <c r="E94" s="30">
        <v>72</v>
      </c>
      <c r="F94" s="10">
        <v>0</v>
      </c>
      <c r="G94" s="10"/>
      <c r="H94" s="10"/>
      <c r="I94" s="9" t="s">
        <v>14</v>
      </c>
      <c r="J94" s="38" t="s">
        <v>15</v>
      </c>
    </row>
    <row r="95" spans="1:10" ht="10.95" customHeight="1" x14ac:dyDescent="0.2">
      <c r="A95" s="8">
        <v>46024</v>
      </c>
      <c r="B95" s="9" t="s">
        <v>9</v>
      </c>
      <c r="C95" s="9" t="s">
        <v>34</v>
      </c>
      <c r="D95" s="9"/>
      <c r="E95" s="30">
        <v>72</v>
      </c>
      <c r="F95" s="10">
        <v>0</v>
      </c>
      <c r="G95" s="10"/>
      <c r="H95" s="10"/>
      <c r="I95" s="9" t="s">
        <v>14</v>
      </c>
      <c r="J95" s="38" t="s">
        <v>15</v>
      </c>
    </row>
    <row r="96" spans="1:10" ht="10.95" customHeight="1" x14ac:dyDescent="0.2">
      <c r="A96" s="8">
        <v>46055</v>
      </c>
      <c r="B96" s="9" t="s">
        <v>9</v>
      </c>
      <c r="C96" s="9" t="s">
        <v>34</v>
      </c>
      <c r="D96" s="9"/>
      <c r="E96" s="30">
        <v>72</v>
      </c>
      <c r="F96" s="10">
        <v>0</v>
      </c>
      <c r="G96" s="10"/>
      <c r="H96" s="10"/>
      <c r="I96" s="9" t="s">
        <v>14</v>
      </c>
      <c r="J96" s="38" t="s">
        <v>15</v>
      </c>
    </row>
    <row r="97" spans="1:10" ht="10.95" customHeight="1" x14ac:dyDescent="0.2">
      <c r="A97" s="8">
        <v>46057</v>
      </c>
      <c r="B97" s="9" t="s">
        <v>9</v>
      </c>
      <c r="C97" s="9" t="s">
        <v>13</v>
      </c>
      <c r="D97" s="9"/>
      <c r="E97" s="30">
        <v>72</v>
      </c>
      <c r="F97" s="10">
        <v>0</v>
      </c>
      <c r="G97" s="10"/>
      <c r="H97" s="10"/>
      <c r="I97" s="9" t="s">
        <v>14</v>
      </c>
      <c r="J97" s="38" t="s">
        <v>15</v>
      </c>
    </row>
    <row r="98" spans="1:10" ht="10.95" customHeight="1" x14ac:dyDescent="0.2">
      <c r="A98" s="8">
        <v>46099</v>
      </c>
      <c r="B98" s="9" t="s">
        <v>9</v>
      </c>
      <c r="C98" s="9" t="s">
        <v>67</v>
      </c>
      <c r="D98" s="9"/>
      <c r="E98" s="30">
        <v>72</v>
      </c>
      <c r="F98" s="10">
        <v>0</v>
      </c>
      <c r="G98" s="10"/>
      <c r="H98" s="10"/>
      <c r="I98" s="9" t="s">
        <v>14</v>
      </c>
      <c r="J98" s="38" t="s">
        <v>15</v>
      </c>
    </row>
    <row r="99" spans="1:10" ht="10.95" customHeight="1" x14ac:dyDescent="0.2">
      <c r="A99" s="8">
        <v>45901</v>
      </c>
      <c r="B99" s="9" t="s">
        <v>9</v>
      </c>
      <c r="C99" s="9" t="s">
        <v>92</v>
      </c>
      <c r="D99" s="9"/>
      <c r="E99" s="30">
        <v>60</v>
      </c>
      <c r="F99" s="10">
        <v>0</v>
      </c>
      <c r="G99" s="10"/>
      <c r="H99" s="10"/>
      <c r="I99" s="9" t="s">
        <v>14</v>
      </c>
      <c r="J99" s="38" t="s">
        <v>15</v>
      </c>
    </row>
    <row r="100" spans="1:10" ht="10.95" customHeight="1" x14ac:dyDescent="0.2">
      <c r="A100" s="8">
        <v>45845</v>
      </c>
      <c r="B100" s="9" t="s">
        <v>9</v>
      </c>
      <c r="C100" s="9" t="s">
        <v>76</v>
      </c>
      <c r="D100" s="9"/>
      <c r="E100" s="30">
        <v>50</v>
      </c>
      <c r="F100" s="10">
        <v>0</v>
      </c>
      <c r="G100" s="10"/>
      <c r="H100" s="10"/>
      <c r="I100" s="9" t="s">
        <v>14</v>
      </c>
      <c r="J100" s="38" t="s">
        <v>15</v>
      </c>
    </row>
    <row r="101" spans="1:10" ht="10.95" customHeight="1" x14ac:dyDescent="0.2">
      <c r="A101" s="8">
        <v>45929</v>
      </c>
      <c r="B101" s="9" t="s">
        <v>9</v>
      </c>
      <c r="C101" s="9" t="s">
        <v>108</v>
      </c>
      <c r="D101" s="9"/>
      <c r="E101" s="30">
        <v>50</v>
      </c>
      <c r="F101" s="10">
        <v>0</v>
      </c>
      <c r="G101" s="10"/>
      <c r="H101" s="10"/>
      <c r="I101" s="9" t="s">
        <v>14</v>
      </c>
      <c r="J101" s="38" t="s">
        <v>15</v>
      </c>
    </row>
    <row r="102" spans="1:10" ht="10.95" customHeight="1" x14ac:dyDescent="0.2">
      <c r="A102" s="8">
        <v>45945</v>
      </c>
      <c r="B102" s="9" t="s">
        <v>9</v>
      </c>
      <c r="C102" s="9" t="s">
        <v>113</v>
      </c>
      <c r="D102" s="9"/>
      <c r="E102" s="30">
        <v>50</v>
      </c>
      <c r="F102" s="10">
        <v>0</v>
      </c>
      <c r="G102" s="10"/>
      <c r="H102" s="10"/>
      <c r="I102" s="9" t="s">
        <v>14</v>
      </c>
      <c r="J102" s="38" t="s">
        <v>15</v>
      </c>
    </row>
    <row r="103" spans="1:10" ht="10.95" customHeight="1" x14ac:dyDescent="0.2">
      <c r="A103" s="8">
        <v>45748</v>
      </c>
      <c r="B103" s="9" t="s">
        <v>9</v>
      </c>
      <c r="C103" s="9" t="s">
        <v>16</v>
      </c>
      <c r="D103" s="9"/>
      <c r="E103" s="30">
        <v>48</v>
      </c>
      <c r="F103" s="10">
        <v>0</v>
      </c>
      <c r="G103" s="10"/>
      <c r="H103" s="10"/>
      <c r="I103" s="9" t="s">
        <v>14</v>
      </c>
      <c r="J103" s="38" t="s">
        <v>15</v>
      </c>
    </row>
    <row r="104" spans="1:10" ht="10.95" customHeight="1" x14ac:dyDescent="0.2">
      <c r="A104" s="8">
        <v>45777</v>
      </c>
      <c r="B104" s="9" t="s">
        <v>9</v>
      </c>
      <c r="C104" s="9" t="s">
        <v>42</v>
      </c>
      <c r="D104" s="9"/>
      <c r="E104" s="30">
        <v>48</v>
      </c>
      <c r="F104" s="10">
        <v>0</v>
      </c>
      <c r="G104" s="10"/>
      <c r="H104" s="10"/>
      <c r="I104" s="9" t="s">
        <v>14</v>
      </c>
      <c r="J104" s="38" t="s">
        <v>15</v>
      </c>
    </row>
    <row r="105" spans="1:10" ht="10.95" customHeight="1" x14ac:dyDescent="0.2">
      <c r="A105" s="8">
        <v>45811</v>
      </c>
      <c r="B105" s="9" t="s">
        <v>9</v>
      </c>
      <c r="C105" s="9" t="s">
        <v>13</v>
      </c>
      <c r="D105" s="9"/>
      <c r="E105" s="30">
        <v>48</v>
      </c>
      <c r="F105" s="10">
        <v>0</v>
      </c>
      <c r="G105" s="10"/>
      <c r="H105" s="10"/>
      <c r="I105" s="9" t="s">
        <v>14</v>
      </c>
      <c r="J105" s="38" t="s">
        <v>15</v>
      </c>
    </row>
    <row r="106" spans="1:10" ht="10.95" customHeight="1" x14ac:dyDescent="0.2">
      <c r="A106" s="8">
        <v>45862</v>
      </c>
      <c r="B106" s="9" t="s">
        <v>9</v>
      </c>
      <c r="C106" s="9" t="s">
        <v>29</v>
      </c>
      <c r="D106" s="9"/>
      <c r="E106" s="30">
        <v>48</v>
      </c>
      <c r="F106" s="10">
        <v>0</v>
      </c>
      <c r="G106" s="10"/>
      <c r="H106" s="10"/>
      <c r="I106" s="9" t="s">
        <v>14</v>
      </c>
      <c r="J106" s="38" t="s">
        <v>15</v>
      </c>
    </row>
    <row r="107" spans="1:10" ht="10.95" customHeight="1" x14ac:dyDescent="0.2">
      <c r="A107" s="8">
        <v>46010</v>
      </c>
      <c r="B107" s="9" t="s">
        <v>9</v>
      </c>
      <c r="C107" s="9" t="s">
        <v>29</v>
      </c>
      <c r="D107" s="9"/>
      <c r="E107" s="30">
        <v>48</v>
      </c>
      <c r="F107" s="10">
        <v>0</v>
      </c>
      <c r="G107" s="10"/>
      <c r="H107" s="10"/>
      <c r="I107" s="9" t="s">
        <v>14</v>
      </c>
      <c r="J107" s="38" t="s">
        <v>15</v>
      </c>
    </row>
    <row r="108" spans="1:10" ht="10.95" customHeight="1" x14ac:dyDescent="0.2">
      <c r="A108" s="8">
        <v>46024</v>
      </c>
      <c r="B108" s="9" t="s">
        <v>9</v>
      </c>
      <c r="C108" s="9" t="s">
        <v>67</v>
      </c>
      <c r="D108" s="9"/>
      <c r="E108" s="30">
        <v>48</v>
      </c>
      <c r="F108" s="10">
        <v>0</v>
      </c>
      <c r="G108" s="10"/>
      <c r="H108" s="10"/>
      <c r="I108" s="9" t="s">
        <v>14</v>
      </c>
      <c r="J108" s="38" t="s">
        <v>15</v>
      </c>
    </row>
    <row r="109" spans="1:10" ht="10.95" customHeight="1" x14ac:dyDescent="0.2">
      <c r="A109" s="8">
        <v>46027</v>
      </c>
      <c r="B109" s="9" t="s">
        <v>9</v>
      </c>
      <c r="C109" s="9" t="s">
        <v>16</v>
      </c>
      <c r="D109" s="9"/>
      <c r="E109" s="30">
        <v>48</v>
      </c>
      <c r="F109" s="10">
        <v>0</v>
      </c>
      <c r="G109" s="10"/>
      <c r="H109" s="10"/>
      <c r="I109" s="9" t="s">
        <v>14</v>
      </c>
      <c r="J109" s="38" t="s">
        <v>15</v>
      </c>
    </row>
    <row r="110" spans="1:10" ht="10.95" customHeight="1" x14ac:dyDescent="0.2">
      <c r="A110" s="8">
        <v>46045</v>
      </c>
      <c r="B110" s="9" t="s">
        <v>9</v>
      </c>
      <c r="C110" s="9" t="s">
        <v>145</v>
      </c>
      <c r="D110" s="9"/>
      <c r="E110" s="30">
        <v>42</v>
      </c>
      <c r="F110" s="10">
        <v>0</v>
      </c>
      <c r="G110" s="10"/>
      <c r="H110" s="10"/>
      <c r="I110" s="9" t="s">
        <v>14</v>
      </c>
      <c r="J110" s="38" t="s">
        <v>15</v>
      </c>
    </row>
    <row r="111" spans="1:10" ht="10.95" customHeight="1" x14ac:dyDescent="0.2">
      <c r="A111" s="8">
        <v>46065</v>
      </c>
      <c r="B111" s="9" t="s">
        <v>9</v>
      </c>
      <c r="C111" s="9" t="s">
        <v>141</v>
      </c>
      <c r="D111" s="9"/>
      <c r="E111" s="30">
        <v>36</v>
      </c>
      <c r="F111" s="10">
        <v>0</v>
      </c>
      <c r="G111" s="10"/>
      <c r="H111" s="10"/>
      <c r="I111" s="9" t="s">
        <v>14</v>
      </c>
      <c r="J111" s="38" t="s">
        <v>15</v>
      </c>
    </row>
    <row r="112" spans="1:10" ht="10.95" customHeight="1" x14ac:dyDescent="0.2">
      <c r="A112" s="8">
        <v>45763</v>
      </c>
      <c r="B112" s="9" t="s">
        <v>9</v>
      </c>
      <c r="C112" s="9" t="s">
        <v>29</v>
      </c>
      <c r="D112" s="9"/>
      <c r="E112" s="30">
        <v>24</v>
      </c>
      <c r="F112" s="10">
        <v>0</v>
      </c>
      <c r="G112" s="10"/>
      <c r="H112" s="10"/>
      <c r="I112" s="9" t="s">
        <v>14</v>
      </c>
      <c r="J112" s="38" t="s">
        <v>15</v>
      </c>
    </row>
    <row r="113" spans="1:11" ht="10.95" customHeight="1" x14ac:dyDescent="0.2">
      <c r="A113" s="8">
        <v>45897</v>
      </c>
      <c r="B113" s="9" t="s">
        <v>9</v>
      </c>
      <c r="C113" s="9" t="s">
        <v>29</v>
      </c>
      <c r="D113" s="9"/>
      <c r="E113" s="30">
        <v>24</v>
      </c>
      <c r="F113" s="10">
        <v>0</v>
      </c>
      <c r="G113" s="10"/>
      <c r="H113" s="10"/>
      <c r="I113" s="9" t="s">
        <v>14</v>
      </c>
      <c r="J113" s="38" t="s">
        <v>15</v>
      </c>
    </row>
    <row r="114" spans="1:11" ht="10.95" customHeight="1" x14ac:dyDescent="0.2">
      <c r="A114" s="8">
        <v>45915</v>
      </c>
      <c r="B114" s="9" t="s">
        <v>9</v>
      </c>
      <c r="C114" s="9" t="s">
        <v>67</v>
      </c>
      <c r="D114" s="9"/>
      <c r="E114" s="30">
        <v>24</v>
      </c>
      <c r="F114" s="10">
        <v>0</v>
      </c>
      <c r="G114" s="10"/>
      <c r="H114" s="10"/>
      <c r="I114" s="9" t="s">
        <v>14</v>
      </c>
      <c r="J114" s="38" t="s">
        <v>15</v>
      </c>
    </row>
    <row r="115" spans="1:11" ht="10.95" customHeight="1" x14ac:dyDescent="0.2">
      <c r="A115" s="8">
        <v>45915</v>
      </c>
      <c r="B115" s="9" t="s">
        <v>9</v>
      </c>
      <c r="C115" s="9" t="s">
        <v>29</v>
      </c>
      <c r="D115" s="9"/>
      <c r="E115" s="30">
        <v>24</v>
      </c>
      <c r="F115" s="10">
        <v>0</v>
      </c>
      <c r="G115" s="10"/>
      <c r="H115" s="10"/>
      <c r="I115" s="9" t="s">
        <v>14</v>
      </c>
      <c r="J115" s="38" t="s">
        <v>15</v>
      </c>
    </row>
    <row r="116" spans="1:11" ht="10.95" customHeight="1" x14ac:dyDescent="0.2">
      <c r="A116" s="8">
        <v>45915</v>
      </c>
      <c r="B116" s="9" t="s">
        <v>9</v>
      </c>
      <c r="C116" s="9" t="s">
        <v>29</v>
      </c>
      <c r="D116" s="9"/>
      <c r="E116" s="30">
        <v>24</v>
      </c>
      <c r="F116" s="10">
        <v>0</v>
      </c>
      <c r="G116" s="10"/>
      <c r="H116" s="10"/>
      <c r="I116" s="9" t="s">
        <v>14</v>
      </c>
      <c r="J116" s="38" t="s">
        <v>15</v>
      </c>
    </row>
    <row r="117" spans="1:11" ht="10.95" customHeight="1" x14ac:dyDescent="0.2">
      <c r="A117" s="8">
        <v>46049</v>
      </c>
      <c r="B117" s="9" t="s">
        <v>9</v>
      </c>
      <c r="C117" s="9" t="s">
        <v>29</v>
      </c>
      <c r="D117" s="9"/>
      <c r="E117" s="30">
        <v>24</v>
      </c>
      <c r="F117" s="10">
        <v>0</v>
      </c>
      <c r="G117" s="10"/>
      <c r="H117" s="10"/>
      <c r="I117" s="9" t="s">
        <v>14</v>
      </c>
      <c r="J117" s="38" t="s">
        <v>15</v>
      </c>
    </row>
    <row r="118" spans="1:11" ht="10.95" customHeight="1" thickBot="1" x14ac:dyDescent="0.25">
      <c r="A118" s="8">
        <v>46055</v>
      </c>
      <c r="B118" s="9" t="s">
        <v>9</v>
      </c>
      <c r="C118" s="9" t="s">
        <v>29</v>
      </c>
      <c r="D118" s="9"/>
      <c r="E118" s="30">
        <v>24</v>
      </c>
      <c r="F118" s="10">
        <v>0</v>
      </c>
      <c r="G118" s="10"/>
      <c r="H118" s="10"/>
      <c r="I118" s="9" t="s">
        <v>14</v>
      </c>
      <c r="J118" s="38" t="s">
        <v>15</v>
      </c>
    </row>
    <row r="119" spans="1:11" ht="10.95" customHeight="1" thickBot="1" x14ac:dyDescent="0.3">
      <c r="A119" s="48"/>
      <c r="B119" s="49"/>
      <c r="C119" s="49"/>
      <c r="D119" s="49"/>
      <c r="E119" s="50"/>
      <c r="F119" s="51"/>
      <c r="G119" s="51"/>
      <c r="H119" s="51"/>
      <c r="I119" s="49"/>
      <c r="J119" s="43" t="s">
        <v>15</v>
      </c>
      <c r="K119" s="63">
        <f>SUM(E9:E119)</f>
        <v>13475</v>
      </c>
    </row>
    <row r="120" spans="1:11" ht="10.95" customHeight="1" thickBot="1" x14ac:dyDescent="0.25">
      <c r="A120" s="16"/>
      <c r="B120" s="17"/>
      <c r="C120" s="17"/>
      <c r="D120" s="17"/>
      <c r="E120" s="31"/>
      <c r="F120" s="18"/>
      <c r="G120" s="18"/>
      <c r="H120" s="18"/>
      <c r="I120" s="17"/>
      <c r="J120" s="37"/>
    </row>
    <row r="121" spans="1:11" ht="10.95" customHeight="1" thickBot="1" x14ac:dyDescent="0.3">
      <c r="A121" s="16">
        <v>45841</v>
      </c>
      <c r="B121" s="17" t="s">
        <v>9</v>
      </c>
      <c r="C121" s="17" t="s">
        <v>43</v>
      </c>
      <c r="D121" s="17"/>
      <c r="E121" s="31">
        <v>2093.63</v>
      </c>
      <c r="F121" s="18">
        <v>0</v>
      </c>
      <c r="G121" s="18"/>
      <c r="H121" s="18"/>
      <c r="I121" s="17" t="s">
        <v>11</v>
      </c>
      <c r="J121" s="23" t="s">
        <v>75</v>
      </c>
      <c r="K121" s="63">
        <f>+E121</f>
        <v>2093.63</v>
      </c>
    </row>
    <row r="122" spans="1:11" ht="10.95" customHeight="1" thickBot="1" x14ac:dyDescent="0.25">
      <c r="A122" s="16"/>
      <c r="B122" s="17"/>
      <c r="C122" s="17"/>
      <c r="D122" s="17"/>
      <c r="E122" s="31"/>
      <c r="F122" s="18"/>
      <c r="G122" s="18"/>
      <c r="H122" s="18"/>
      <c r="I122" s="17"/>
      <c r="J122" s="37"/>
      <c r="K122" s="64"/>
    </row>
    <row r="123" spans="1:11" ht="10.95" customHeight="1" thickBot="1" x14ac:dyDescent="0.3">
      <c r="A123" s="16">
        <v>45910</v>
      </c>
      <c r="B123" s="17" t="s">
        <v>9</v>
      </c>
      <c r="C123" s="17" t="s">
        <v>96</v>
      </c>
      <c r="D123" s="17"/>
      <c r="E123" s="31">
        <v>300</v>
      </c>
      <c r="F123" s="18">
        <v>0</v>
      </c>
      <c r="G123" s="18"/>
      <c r="H123" s="18"/>
      <c r="I123" s="17" t="s">
        <v>11</v>
      </c>
      <c r="J123" s="23" t="s">
        <v>97</v>
      </c>
      <c r="K123" s="63">
        <f>+E123</f>
        <v>300</v>
      </c>
    </row>
    <row r="124" spans="1:11" ht="10.95" customHeight="1" x14ac:dyDescent="0.2">
      <c r="A124" s="16"/>
      <c r="B124" s="17"/>
      <c r="C124" s="17"/>
      <c r="D124" s="17"/>
      <c r="E124" s="31"/>
      <c r="F124" s="18"/>
      <c r="G124" s="18"/>
      <c r="H124" s="18"/>
      <c r="I124" s="17"/>
      <c r="J124" s="37"/>
    </row>
    <row r="125" spans="1:11" ht="10.95" customHeight="1" x14ac:dyDescent="0.2">
      <c r="A125" s="8">
        <v>45777</v>
      </c>
      <c r="B125" s="9" t="s">
        <v>9</v>
      </c>
      <c r="C125" s="9" t="s">
        <v>50</v>
      </c>
      <c r="D125" s="9"/>
      <c r="E125" s="30">
        <v>11.08</v>
      </c>
      <c r="F125" s="10">
        <v>0</v>
      </c>
      <c r="G125" s="10"/>
      <c r="H125" s="10"/>
      <c r="I125" s="9" t="s">
        <v>51</v>
      </c>
      <c r="J125" s="38" t="s">
        <v>52</v>
      </c>
    </row>
    <row r="126" spans="1:11" ht="10.95" customHeight="1" x14ac:dyDescent="0.2">
      <c r="A126" s="8">
        <v>45838</v>
      </c>
      <c r="B126" s="9" t="s">
        <v>9</v>
      </c>
      <c r="C126" s="9" t="s">
        <v>50</v>
      </c>
      <c r="D126" s="9"/>
      <c r="E126" s="30">
        <v>10.34</v>
      </c>
      <c r="F126" s="10">
        <v>0</v>
      </c>
      <c r="G126" s="10"/>
      <c r="H126" s="10"/>
      <c r="I126" s="9" t="s">
        <v>51</v>
      </c>
      <c r="J126" s="38" t="s">
        <v>52</v>
      </c>
    </row>
    <row r="127" spans="1:11" ht="10.95" customHeight="1" x14ac:dyDescent="0.2">
      <c r="A127" s="8">
        <v>45930</v>
      </c>
      <c r="B127" s="9" t="s">
        <v>9</v>
      </c>
      <c r="C127" s="9" t="s">
        <v>50</v>
      </c>
      <c r="D127" s="9"/>
      <c r="E127" s="30">
        <v>10.220000000000001</v>
      </c>
      <c r="F127" s="10">
        <v>0</v>
      </c>
      <c r="G127" s="10"/>
      <c r="H127" s="10"/>
      <c r="I127" s="9" t="s">
        <v>51</v>
      </c>
      <c r="J127" s="38" t="s">
        <v>52</v>
      </c>
    </row>
    <row r="128" spans="1:11" ht="10.95" customHeight="1" x14ac:dyDescent="0.2">
      <c r="A128" s="8">
        <v>45869</v>
      </c>
      <c r="B128" s="9" t="s">
        <v>9</v>
      </c>
      <c r="C128" s="9" t="s">
        <v>50</v>
      </c>
      <c r="D128" s="9"/>
      <c r="E128" s="30">
        <v>10.119999999999999</v>
      </c>
      <c r="F128" s="10">
        <v>0</v>
      </c>
      <c r="G128" s="10"/>
      <c r="H128" s="10"/>
      <c r="I128" s="9" t="s">
        <v>51</v>
      </c>
      <c r="J128" s="38" t="s">
        <v>52</v>
      </c>
    </row>
    <row r="129" spans="1:11" ht="10.95" customHeight="1" x14ac:dyDescent="0.2">
      <c r="A129" s="8">
        <v>45807</v>
      </c>
      <c r="B129" s="9" t="s">
        <v>9</v>
      </c>
      <c r="C129" s="9" t="s">
        <v>50</v>
      </c>
      <c r="D129" s="9"/>
      <c r="E129" s="30">
        <v>10</v>
      </c>
      <c r="F129" s="10">
        <v>0</v>
      </c>
      <c r="G129" s="10"/>
      <c r="H129" s="10"/>
      <c r="I129" s="9" t="s">
        <v>51</v>
      </c>
      <c r="J129" s="38" t="s">
        <v>52</v>
      </c>
    </row>
    <row r="130" spans="1:11" ht="10.95" customHeight="1" x14ac:dyDescent="0.2">
      <c r="A130" s="8">
        <v>45961</v>
      </c>
      <c r="B130" s="9" t="s">
        <v>9</v>
      </c>
      <c r="C130" s="9" t="s">
        <v>50</v>
      </c>
      <c r="D130" s="9"/>
      <c r="E130" s="30">
        <v>9.57</v>
      </c>
      <c r="F130" s="10">
        <v>0</v>
      </c>
      <c r="G130" s="10"/>
      <c r="H130" s="10"/>
      <c r="I130" s="9" t="s">
        <v>51</v>
      </c>
      <c r="J130" s="38" t="s">
        <v>52</v>
      </c>
    </row>
    <row r="131" spans="1:11" ht="10.95" customHeight="1" x14ac:dyDescent="0.2">
      <c r="A131" s="8">
        <v>45898</v>
      </c>
      <c r="B131" s="9" t="s">
        <v>9</v>
      </c>
      <c r="C131" s="9" t="s">
        <v>50</v>
      </c>
      <c r="D131" s="9"/>
      <c r="E131" s="30">
        <v>9.25</v>
      </c>
      <c r="F131" s="10">
        <v>0</v>
      </c>
      <c r="G131" s="10"/>
      <c r="H131" s="10"/>
      <c r="I131" s="9" t="s">
        <v>51</v>
      </c>
      <c r="J131" s="38" t="s">
        <v>52</v>
      </c>
    </row>
    <row r="132" spans="1:11" ht="10.95" customHeight="1" x14ac:dyDescent="0.2">
      <c r="A132" s="8">
        <v>46022</v>
      </c>
      <c r="B132" s="9" t="s">
        <v>9</v>
      </c>
      <c r="C132" s="9" t="s">
        <v>50</v>
      </c>
      <c r="D132" s="9"/>
      <c r="E132" s="30">
        <v>9.1300000000000008</v>
      </c>
      <c r="F132" s="10">
        <v>0</v>
      </c>
      <c r="G132" s="10"/>
      <c r="H132" s="10"/>
      <c r="I132" s="9" t="s">
        <v>51</v>
      </c>
      <c r="J132" s="38" t="s">
        <v>52</v>
      </c>
    </row>
    <row r="133" spans="1:11" ht="10.95" customHeight="1" x14ac:dyDescent="0.2">
      <c r="A133" s="8">
        <v>45989</v>
      </c>
      <c r="B133" s="9" t="s">
        <v>9</v>
      </c>
      <c r="C133" s="9" t="s">
        <v>50</v>
      </c>
      <c r="D133" s="9"/>
      <c r="E133" s="30">
        <v>8.1</v>
      </c>
      <c r="F133" s="10">
        <v>0</v>
      </c>
      <c r="G133" s="10"/>
      <c r="H133" s="10"/>
      <c r="I133" s="9" t="s">
        <v>51</v>
      </c>
      <c r="J133" s="38" t="s">
        <v>52</v>
      </c>
    </row>
    <row r="134" spans="1:11" ht="10.95" customHeight="1" x14ac:dyDescent="0.2">
      <c r="A134" s="8">
        <v>46052</v>
      </c>
      <c r="B134" s="9" t="s">
        <v>9</v>
      </c>
      <c r="C134" s="9" t="s">
        <v>50</v>
      </c>
      <c r="D134" s="9"/>
      <c r="E134" s="30">
        <v>7.98</v>
      </c>
      <c r="F134" s="10">
        <v>0</v>
      </c>
      <c r="G134" s="10"/>
      <c r="H134" s="10"/>
      <c r="I134" s="9" t="s">
        <v>51</v>
      </c>
      <c r="J134" s="38" t="s">
        <v>52</v>
      </c>
    </row>
    <row r="135" spans="1:11" ht="10.95" customHeight="1" thickBot="1" x14ac:dyDescent="0.25">
      <c r="A135" s="8">
        <v>46080</v>
      </c>
      <c r="B135" s="9" t="s">
        <v>9</v>
      </c>
      <c r="C135" s="9" t="s">
        <v>50</v>
      </c>
      <c r="D135" s="9"/>
      <c r="E135" s="30">
        <v>5.53</v>
      </c>
      <c r="F135" s="10">
        <v>0</v>
      </c>
      <c r="G135" s="10"/>
      <c r="H135" s="10"/>
      <c r="I135" s="9" t="s">
        <v>51</v>
      </c>
      <c r="J135" s="38" t="s">
        <v>52</v>
      </c>
    </row>
    <row r="136" spans="1:11" ht="10.95" customHeight="1" thickBot="1" x14ac:dyDescent="0.3">
      <c r="A136" s="8">
        <v>46112</v>
      </c>
      <c r="B136" s="9" t="s">
        <v>9</v>
      </c>
      <c r="C136" s="9" t="s">
        <v>50</v>
      </c>
      <c r="D136" s="9"/>
      <c r="E136" s="30">
        <v>4.79</v>
      </c>
      <c r="F136" s="10">
        <v>0</v>
      </c>
      <c r="G136" s="10"/>
      <c r="H136" s="10"/>
      <c r="I136" s="9" t="s">
        <v>51</v>
      </c>
      <c r="J136" s="47" t="s">
        <v>52</v>
      </c>
      <c r="K136" s="63">
        <f>SUM(E125:E136)</f>
        <v>106.11</v>
      </c>
    </row>
    <row r="137" spans="1:11" ht="10.95" customHeight="1" x14ac:dyDescent="0.2">
      <c r="A137" s="8"/>
      <c r="B137" s="9"/>
      <c r="C137" s="9"/>
      <c r="D137" s="9"/>
      <c r="E137" s="30"/>
      <c r="F137" s="10"/>
      <c r="G137" s="10"/>
      <c r="H137" s="10"/>
      <c r="I137" s="9"/>
      <c r="J137" s="37"/>
    </row>
    <row r="138" spans="1:11" ht="10.95" customHeight="1" thickBot="1" x14ac:dyDescent="0.25">
      <c r="A138" s="8">
        <v>45932</v>
      </c>
      <c r="B138" s="9" t="s">
        <v>9</v>
      </c>
      <c r="C138" s="9" t="s">
        <v>109</v>
      </c>
      <c r="D138" s="9"/>
      <c r="E138" s="30">
        <v>499.64</v>
      </c>
      <c r="F138" s="10">
        <v>0</v>
      </c>
      <c r="G138" s="10"/>
      <c r="H138" s="10"/>
      <c r="I138" s="9" t="s">
        <v>14</v>
      </c>
      <c r="J138" s="38" t="s">
        <v>110</v>
      </c>
    </row>
    <row r="139" spans="1:11" ht="10.95" customHeight="1" thickBot="1" x14ac:dyDescent="0.3">
      <c r="A139" s="8">
        <v>45932</v>
      </c>
      <c r="B139" s="9" t="s">
        <v>9</v>
      </c>
      <c r="C139" s="9" t="s">
        <v>109</v>
      </c>
      <c r="D139" s="9"/>
      <c r="E139" s="30">
        <v>82.07</v>
      </c>
      <c r="F139" s="10">
        <v>0</v>
      </c>
      <c r="G139" s="10"/>
      <c r="H139" s="10"/>
      <c r="I139" s="9" t="s">
        <v>14</v>
      </c>
      <c r="J139" s="47" t="s">
        <v>110</v>
      </c>
      <c r="K139" s="63">
        <f>+E139+E138</f>
        <v>581.71</v>
      </c>
    </row>
    <row r="140" spans="1:11" ht="10.95" customHeight="1" thickBot="1" x14ac:dyDescent="0.25">
      <c r="A140" s="8"/>
      <c r="B140" s="9"/>
      <c r="C140" s="9"/>
      <c r="D140" s="9"/>
      <c r="E140" s="30"/>
      <c r="F140" s="10"/>
      <c r="G140" s="10"/>
      <c r="H140" s="10"/>
      <c r="I140" s="9"/>
      <c r="J140" s="37"/>
    </row>
    <row r="141" spans="1:11" ht="10.95" customHeight="1" thickBot="1" x14ac:dyDescent="0.3">
      <c r="A141" s="8">
        <v>46049</v>
      </c>
      <c r="B141" s="9" t="s">
        <v>9</v>
      </c>
      <c r="C141" s="21" t="s">
        <v>168</v>
      </c>
      <c r="D141" s="9"/>
      <c r="E141" s="30">
        <v>570</v>
      </c>
      <c r="F141" s="10">
        <v>0</v>
      </c>
      <c r="G141" s="10"/>
      <c r="H141" s="10"/>
      <c r="I141" s="9" t="s">
        <v>11</v>
      </c>
      <c r="J141" s="47" t="s">
        <v>61</v>
      </c>
      <c r="K141" s="65">
        <f>+E141</f>
        <v>570</v>
      </c>
    </row>
    <row r="142" spans="1:11" ht="29.4" customHeight="1" thickBot="1" x14ac:dyDescent="0.3">
      <c r="A142" s="8"/>
      <c r="B142" s="45" t="s">
        <v>170</v>
      </c>
      <c r="C142" s="23"/>
      <c r="D142" s="23"/>
      <c r="E142" s="46">
        <f>SUM(E9:E141)</f>
        <v>17126.45</v>
      </c>
      <c r="F142" s="24"/>
      <c r="G142" s="10"/>
      <c r="H142" s="10"/>
      <c r="I142" s="9"/>
      <c r="J142" s="37"/>
      <c r="K142" s="58">
        <f>SUM(K9:K141)</f>
        <v>17126.45</v>
      </c>
    </row>
    <row r="143" spans="1:11" ht="10.95" customHeight="1" x14ac:dyDescent="0.2">
      <c r="A143" s="8"/>
      <c r="B143" s="17"/>
      <c r="C143" s="17"/>
      <c r="D143" s="17"/>
      <c r="E143" s="31"/>
      <c r="F143" s="18"/>
      <c r="G143" s="10"/>
      <c r="H143" s="10"/>
      <c r="I143" s="9"/>
      <c r="J143" s="38"/>
    </row>
    <row r="144" spans="1:11" ht="10.95" customHeight="1" x14ac:dyDescent="0.2"/>
    <row r="145" ht="10.95" customHeight="1" x14ac:dyDescent="0.2"/>
    <row r="146" ht="10.95" customHeight="1" x14ac:dyDescent="0.2"/>
    <row r="147" ht="10.95" customHeight="1" x14ac:dyDescent="0.2"/>
    <row r="148" ht="10.95" customHeight="1" x14ac:dyDescent="0.2"/>
    <row r="149" ht="10.95" customHeight="1" x14ac:dyDescent="0.2"/>
    <row r="150" ht="10.95" customHeight="1" x14ac:dyDescent="0.2"/>
    <row r="151" ht="10.95" customHeight="1" x14ac:dyDescent="0.2"/>
    <row r="152" ht="10.95" customHeight="1" x14ac:dyDescent="0.2"/>
    <row r="153" ht="10.95" customHeight="1" x14ac:dyDescent="0.2"/>
    <row r="154" ht="10.95" customHeight="1" x14ac:dyDescent="0.2"/>
    <row r="155" ht="10.95" customHeight="1" x14ac:dyDescent="0.2"/>
    <row r="156" ht="10.95" customHeight="1" x14ac:dyDescent="0.2"/>
    <row r="157" ht="10.95" customHeight="1" x14ac:dyDescent="0.2"/>
    <row r="158" ht="10.95" customHeight="1" x14ac:dyDescent="0.2"/>
    <row r="159" ht="10.95" customHeight="1" x14ac:dyDescent="0.2"/>
    <row r="160" ht="10.95" customHeight="1" x14ac:dyDescent="0.2"/>
    <row r="161" ht="10.95" customHeight="1" x14ac:dyDescent="0.2"/>
    <row r="162" ht="10.95" customHeight="1" x14ac:dyDescent="0.2"/>
    <row r="163" ht="10.95" customHeight="1" x14ac:dyDescent="0.2"/>
    <row r="164" ht="10.95" customHeight="1" x14ac:dyDescent="0.2"/>
    <row r="165" ht="10.95" customHeight="1" x14ac:dyDescent="0.2"/>
    <row r="166" ht="10.95" customHeight="1" x14ac:dyDescent="0.2"/>
    <row r="167" ht="10.95" customHeight="1" x14ac:dyDescent="0.2"/>
    <row r="168" ht="10.95" customHeight="1" x14ac:dyDescent="0.2"/>
    <row r="169" ht="10.95" customHeight="1" x14ac:dyDescent="0.2"/>
    <row r="170" ht="10.95" customHeight="1" x14ac:dyDescent="0.2"/>
    <row r="171" ht="10.95" customHeight="1" x14ac:dyDescent="0.2"/>
    <row r="172" ht="10.95" customHeight="1" x14ac:dyDescent="0.2"/>
    <row r="173" ht="10.95" customHeight="1" x14ac:dyDescent="0.2"/>
    <row r="174" ht="10.95" customHeight="1" x14ac:dyDescent="0.2"/>
    <row r="175" ht="10.95" customHeight="1" x14ac:dyDescent="0.2"/>
    <row r="176" ht="10.95" customHeight="1" x14ac:dyDescent="0.2"/>
    <row r="177" ht="10.95" customHeight="1" x14ac:dyDescent="0.2"/>
    <row r="178" ht="10.95" customHeight="1" x14ac:dyDescent="0.2"/>
    <row r="179" ht="10.95" customHeight="1" x14ac:dyDescent="0.2"/>
    <row r="180" ht="10.95" customHeight="1" x14ac:dyDescent="0.2"/>
    <row r="181" ht="10.95" customHeight="1" x14ac:dyDescent="0.2"/>
    <row r="182" ht="10.95" customHeight="1" x14ac:dyDescent="0.2"/>
    <row r="183" ht="10.95" customHeight="1" x14ac:dyDescent="0.2"/>
    <row r="184" ht="10.95" customHeight="1" x14ac:dyDescent="0.2"/>
    <row r="185" ht="10.95" customHeight="1" x14ac:dyDescent="0.2"/>
    <row r="186" ht="10.95" customHeight="1" x14ac:dyDescent="0.2"/>
    <row r="187" ht="10.95" customHeight="1" x14ac:dyDescent="0.2"/>
    <row r="188" ht="10.95" customHeight="1" x14ac:dyDescent="0.2"/>
    <row r="189" ht="10.95" customHeight="1" x14ac:dyDescent="0.2"/>
    <row r="190" ht="10.95" customHeight="1" x14ac:dyDescent="0.2"/>
    <row r="191" ht="10.95" customHeight="1" x14ac:dyDescent="0.2"/>
    <row r="192" ht="10.95" customHeight="1" x14ac:dyDescent="0.2"/>
    <row r="193" ht="10.95" customHeight="1" x14ac:dyDescent="0.2"/>
    <row r="194" ht="10.95" customHeight="1" x14ac:dyDescent="0.2"/>
    <row r="195" ht="10.95" customHeight="1" x14ac:dyDescent="0.2"/>
    <row r="196" ht="10.95" customHeight="1" x14ac:dyDescent="0.2"/>
    <row r="197" ht="10.95" customHeight="1" x14ac:dyDescent="0.2"/>
    <row r="198" ht="10.95" customHeight="1" x14ac:dyDescent="0.2"/>
    <row r="199" ht="10.95" customHeight="1" x14ac:dyDescent="0.2"/>
    <row r="200" ht="10.95" customHeight="1" x14ac:dyDescent="0.2"/>
    <row r="201" ht="10.95" customHeight="1" x14ac:dyDescent="0.2"/>
    <row r="202" ht="10.95" customHeight="1" x14ac:dyDescent="0.2"/>
    <row r="203" ht="10.95" customHeight="1" x14ac:dyDescent="0.2"/>
    <row r="204" ht="10.95" customHeight="1" x14ac:dyDescent="0.2"/>
    <row r="205" ht="10.95" customHeight="1" x14ac:dyDescent="0.2"/>
    <row r="206" ht="10.95" customHeight="1" x14ac:dyDescent="0.2"/>
    <row r="207" ht="10.95" customHeight="1" x14ac:dyDescent="0.2"/>
    <row r="208" ht="10.95" customHeight="1" x14ac:dyDescent="0.2"/>
    <row r="209" ht="10.95" customHeight="1" x14ac:dyDescent="0.2"/>
    <row r="210" ht="10.95" customHeight="1" x14ac:dyDescent="0.2"/>
    <row r="211" ht="10.95" customHeight="1" x14ac:dyDescent="0.2"/>
    <row r="212" ht="10.95" customHeight="1" x14ac:dyDescent="0.2"/>
    <row r="213" ht="10.95" customHeight="1" x14ac:dyDescent="0.2"/>
    <row r="214" ht="10.95" customHeight="1" x14ac:dyDescent="0.2"/>
    <row r="215" ht="10.95" customHeight="1" x14ac:dyDescent="0.2"/>
    <row r="216" ht="10.95" customHeight="1" x14ac:dyDescent="0.2"/>
    <row r="217" ht="10.95" customHeight="1" x14ac:dyDescent="0.2"/>
    <row r="218" ht="10.95" customHeight="1" x14ac:dyDescent="0.2"/>
    <row r="219" ht="10.95" customHeight="1" x14ac:dyDescent="0.2"/>
    <row r="220" ht="10.95" customHeight="1" x14ac:dyDescent="0.2"/>
    <row r="221" ht="10.95" customHeight="1" x14ac:dyDescent="0.2"/>
    <row r="222" ht="10.95" customHeight="1" x14ac:dyDescent="0.2"/>
    <row r="223" ht="10.95" customHeight="1" x14ac:dyDescent="0.2"/>
    <row r="224" ht="10.95" customHeight="1" x14ac:dyDescent="0.2"/>
    <row r="225" ht="10.95" customHeight="1" x14ac:dyDescent="0.2"/>
    <row r="226" ht="10.95" customHeight="1" x14ac:dyDescent="0.2"/>
    <row r="227" ht="10.95" customHeight="1" x14ac:dyDescent="0.2"/>
    <row r="228" ht="10.95" customHeight="1" x14ac:dyDescent="0.2"/>
    <row r="229" ht="10.95" customHeight="1" x14ac:dyDescent="0.2"/>
    <row r="230" ht="10.95" customHeight="1" x14ac:dyDescent="0.2"/>
    <row r="231" ht="10.95" customHeight="1" x14ac:dyDescent="0.2"/>
    <row r="232" ht="10.95" customHeight="1" x14ac:dyDescent="0.2"/>
    <row r="233" ht="10.95" customHeight="1" x14ac:dyDescent="0.2"/>
    <row r="234" ht="10.95" customHeight="1" x14ac:dyDescent="0.2"/>
    <row r="235" ht="10.95" customHeight="1" x14ac:dyDescent="0.2"/>
    <row r="236" ht="10.95" customHeight="1" x14ac:dyDescent="0.2"/>
    <row r="237" ht="10.95" customHeight="1" x14ac:dyDescent="0.2"/>
    <row r="238" ht="10.95" customHeight="1" x14ac:dyDescent="0.2"/>
    <row r="239" ht="10.95" customHeight="1" x14ac:dyDescent="0.2"/>
    <row r="240" ht="10.95" customHeight="1" x14ac:dyDescent="0.2"/>
    <row r="241" ht="10.95" customHeight="1" x14ac:dyDescent="0.2"/>
    <row r="242" ht="10.95" customHeight="1" x14ac:dyDescent="0.2"/>
    <row r="243" ht="10.95" customHeight="1" x14ac:dyDescent="0.2"/>
    <row r="244" ht="10.95" customHeight="1" x14ac:dyDescent="0.2"/>
    <row r="245" ht="10.95" customHeight="1" x14ac:dyDescent="0.2"/>
    <row r="246" ht="10.95" customHeight="1" x14ac:dyDescent="0.2"/>
    <row r="247" ht="10.95" customHeight="1" x14ac:dyDescent="0.2"/>
    <row r="248" ht="10.95" customHeight="1" x14ac:dyDescent="0.2"/>
    <row r="249" ht="10.95" customHeight="1" x14ac:dyDescent="0.2"/>
    <row r="250" ht="10.95" customHeight="1" x14ac:dyDescent="0.2"/>
    <row r="251" ht="10.95" customHeight="1" x14ac:dyDescent="0.2"/>
    <row r="252" ht="10.95" customHeight="1" x14ac:dyDescent="0.2"/>
    <row r="253" ht="10.95" customHeight="1" x14ac:dyDescent="0.2"/>
    <row r="254" ht="10.95" customHeight="1" x14ac:dyDescent="0.2"/>
    <row r="255" ht="10.95" customHeight="1" x14ac:dyDescent="0.2"/>
    <row r="256" ht="10.95" customHeight="1" x14ac:dyDescent="0.2"/>
    <row r="257" ht="10.95" customHeight="1" x14ac:dyDescent="0.2"/>
    <row r="258" ht="10.95" customHeight="1" x14ac:dyDescent="0.2"/>
    <row r="259" ht="10.95" customHeight="1" x14ac:dyDescent="0.2"/>
    <row r="260" ht="10.95" customHeight="1" x14ac:dyDescent="0.2"/>
    <row r="261" ht="10.95" customHeight="1" x14ac:dyDescent="0.2"/>
    <row r="262" ht="10.95" customHeight="1" x14ac:dyDescent="0.2"/>
    <row r="263" ht="10.95" customHeight="1" x14ac:dyDescent="0.2"/>
    <row r="264" ht="10.95" customHeight="1" x14ac:dyDescent="0.2"/>
    <row r="265" ht="10.95" customHeight="1" x14ac:dyDescent="0.2"/>
    <row r="266" ht="10.95" customHeight="1" x14ac:dyDescent="0.2"/>
    <row r="267" ht="10.95" customHeight="1" x14ac:dyDescent="0.2"/>
    <row r="268" ht="10.95" customHeight="1" x14ac:dyDescent="0.2"/>
    <row r="269" ht="10.95" customHeight="1" x14ac:dyDescent="0.2"/>
    <row r="270" ht="10.95" customHeight="1" x14ac:dyDescent="0.2"/>
    <row r="271" ht="10.95" customHeight="1" x14ac:dyDescent="0.2"/>
    <row r="272" ht="10.95" customHeight="1" x14ac:dyDescent="0.2"/>
    <row r="273" ht="10.95" customHeight="1" x14ac:dyDescent="0.2"/>
    <row r="274" ht="10.95" customHeight="1" x14ac:dyDescent="0.2"/>
    <row r="275" ht="10.95" customHeight="1" x14ac:dyDescent="0.2"/>
    <row r="276" ht="10.95" customHeight="1" x14ac:dyDescent="0.2"/>
    <row r="277" ht="10.95" customHeight="1" x14ac:dyDescent="0.2"/>
    <row r="278" ht="10.95" customHeight="1" x14ac:dyDescent="0.2"/>
    <row r="279" ht="10.95" customHeight="1" x14ac:dyDescent="0.2"/>
    <row r="280" ht="10.95" customHeight="1" x14ac:dyDescent="0.2"/>
    <row r="281" ht="10.95" customHeight="1" x14ac:dyDescent="0.2"/>
    <row r="282" ht="10.95" customHeight="1" x14ac:dyDescent="0.2"/>
    <row r="283" ht="10.95" customHeight="1" x14ac:dyDescent="0.2"/>
    <row r="284" ht="10.95" customHeight="1" x14ac:dyDescent="0.2"/>
    <row r="285" ht="10.95" customHeight="1" x14ac:dyDescent="0.2"/>
    <row r="286" ht="10.95" customHeight="1" x14ac:dyDescent="0.2"/>
    <row r="287" ht="10.95" customHeight="1" x14ac:dyDescent="0.2"/>
    <row r="288" ht="10.95" customHeight="1" x14ac:dyDescent="0.2"/>
    <row r="289" ht="10.95" customHeight="1" x14ac:dyDescent="0.2"/>
    <row r="290" ht="10.95" customHeight="1" x14ac:dyDescent="0.2"/>
    <row r="291" ht="10.95" customHeight="1" x14ac:dyDescent="0.2"/>
    <row r="292" ht="10.95" customHeight="1" x14ac:dyDescent="0.2"/>
    <row r="293" ht="10.95" customHeight="1" x14ac:dyDescent="0.2"/>
    <row r="294" ht="13.35" customHeight="1" x14ac:dyDescent="0.2"/>
    <row r="295" ht="10.95" customHeight="1" x14ac:dyDescent="0.2"/>
  </sheetData>
  <autoFilter ref="A5:J5" xr:uid="{00000000-0001-0000-0000-000000000000}">
    <sortState xmlns:xlrd2="http://schemas.microsoft.com/office/spreadsheetml/2017/richdata2" ref="A6:J340">
      <sortCondition descending="1" ref="E5"/>
    </sortState>
  </autoFilter>
  <sortState xmlns:xlrd2="http://schemas.microsoft.com/office/spreadsheetml/2017/richdata2" ref="A9:J141">
    <sortCondition ref="J9:J141"/>
  </sortState>
  <pageMargins left="0.7" right="0.7" top="0.75" bottom="0.75" header="0.3" footer="0.3"/>
  <pageSetup paperSize="9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875A-D94C-47EE-BB90-D466A727334B}">
  <dimension ref="A1:K197"/>
  <sheetViews>
    <sheetView topLeftCell="A130" workbookViewId="0">
      <selection activeCell="F206" sqref="F206"/>
    </sheetView>
  </sheetViews>
  <sheetFormatPr defaultRowHeight="11.4" x14ac:dyDescent="0.2"/>
  <cols>
    <col min="7" max="7" width="16.5" bestFit="1" customWidth="1"/>
    <col min="9" max="9" width="21.875" bestFit="1" customWidth="1"/>
  </cols>
  <sheetData>
    <row r="1" spans="1:11" s="5" customFormat="1" ht="12.15" customHeight="1" x14ac:dyDescent="0.25">
      <c r="A1" s="6" t="s">
        <v>2</v>
      </c>
      <c r="B1" s="6" t="s">
        <v>3</v>
      </c>
      <c r="C1" s="6" t="s">
        <v>4</v>
      </c>
      <c r="D1" s="6" t="s">
        <v>5</v>
      </c>
      <c r="E1" s="28" t="s">
        <v>6</v>
      </c>
      <c r="F1" s="7" t="s">
        <v>166</v>
      </c>
      <c r="G1" s="7"/>
      <c r="H1" s="7"/>
      <c r="I1" s="6" t="s">
        <v>7</v>
      </c>
      <c r="J1" s="35" t="s">
        <v>8</v>
      </c>
      <c r="K1" s="22" t="s">
        <v>169</v>
      </c>
    </row>
    <row r="2" spans="1:11" x14ac:dyDescent="0.2">
      <c r="A2" s="8">
        <v>45762</v>
      </c>
      <c r="B2" s="9" t="s">
        <v>18</v>
      </c>
      <c r="C2" s="9" t="s">
        <v>27</v>
      </c>
      <c r="D2" s="9"/>
      <c r="E2" s="10">
        <v>0</v>
      </c>
      <c r="F2" s="10">
        <v>3520</v>
      </c>
      <c r="G2" s="10"/>
      <c r="H2" s="10"/>
      <c r="I2" s="9" t="s">
        <v>11</v>
      </c>
      <c r="J2" s="14" t="s">
        <v>28</v>
      </c>
    </row>
    <row r="3" spans="1:11" x14ac:dyDescent="0.2">
      <c r="A3" s="8">
        <v>45924</v>
      </c>
      <c r="B3" s="9" t="s">
        <v>18</v>
      </c>
      <c r="C3" s="9" t="s">
        <v>105</v>
      </c>
      <c r="D3" s="9"/>
      <c r="E3" s="10">
        <v>0</v>
      </c>
      <c r="F3" s="10">
        <v>378</v>
      </c>
      <c r="G3" s="10"/>
      <c r="H3" s="10"/>
      <c r="I3" s="9" t="s">
        <v>11</v>
      </c>
      <c r="J3" s="14" t="s">
        <v>106</v>
      </c>
    </row>
    <row r="4" spans="1:11" x14ac:dyDescent="0.2">
      <c r="A4" s="8">
        <v>45783</v>
      </c>
      <c r="B4" s="9" t="s">
        <v>18</v>
      </c>
      <c r="C4" s="9" t="s">
        <v>19</v>
      </c>
      <c r="D4" s="9"/>
      <c r="E4" s="10">
        <v>0</v>
      </c>
      <c r="F4" s="10">
        <v>24.91</v>
      </c>
      <c r="G4" s="10"/>
      <c r="H4" s="10"/>
      <c r="I4" s="9" t="s">
        <v>14</v>
      </c>
      <c r="J4" s="14" t="s">
        <v>55</v>
      </c>
    </row>
    <row r="5" spans="1:11" x14ac:dyDescent="0.2">
      <c r="A5" s="8">
        <v>45783</v>
      </c>
      <c r="B5" s="9" t="s">
        <v>18</v>
      </c>
      <c r="C5" s="9" t="s">
        <v>57</v>
      </c>
      <c r="D5" s="9"/>
      <c r="E5" s="10">
        <v>0</v>
      </c>
      <c r="F5" s="10">
        <v>120</v>
      </c>
      <c r="G5" s="10"/>
      <c r="H5" s="10"/>
      <c r="I5" s="9" t="s">
        <v>14</v>
      </c>
      <c r="J5" s="14" t="s">
        <v>55</v>
      </c>
    </row>
    <row r="6" spans="1:11" x14ac:dyDescent="0.2">
      <c r="A6" s="8">
        <v>45811</v>
      </c>
      <c r="B6" s="9" t="s">
        <v>18</v>
      </c>
      <c r="C6" s="9" t="s">
        <v>19</v>
      </c>
      <c r="D6" s="9"/>
      <c r="E6" s="10">
        <v>0</v>
      </c>
      <c r="F6" s="10">
        <v>24.91</v>
      </c>
      <c r="G6" s="10"/>
      <c r="H6" s="10"/>
      <c r="I6" s="9" t="s">
        <v>14</v>
      </c>
      <c r="J6" s="14" t="s">
        <v>55</v>
      </c>
    </row>
    <row r="7" spans="1:11" x14ac:dyDescent="0.2">
      <c r="A7" s="8">
        <v>45841</v>
      </c>
      <c r="B7" s="9" t="s">
        <v>18</v>
      </c>
      <c r="C7" s="9" t="s">
        <v>19</v>
      </c>
      <c r="D7" s="9"/>
      <c r="E7" s="10">
        <v>0</v>
      </c>
      <c r="F7" s="10">
        <v>24.91</v>
      </c>
      <c r="G7" s="10"/>
      <c r="H7" s="10"/>
      <c r="I7" s="9" t="s">
        <v>14</v>
      </c>
      <c r="J7" s="14" t="s">
        <v>55</v>
      </c>
    </row>
    <row r="8" spans="1:11" x14ac:dyDescent="0.2">
      <c r="A8" s="8">
        <v>45873</v>
      </c>
      <c r="B8" s="9" t="s">
        <v>18</v>
      </c>
      <c r="C8" s="9" t="s">
        <v>19</v>
      </c>
      <c r="D8" s="9"/>
      <c r="E8" s="10">
        <v>0</v>
      </c>
      <c r="F8" s="10">
        <v>24.91</v>
      </c>
      <c r="G8" s="10"/>
      <c r="H8" s="10"/>
      <c r="I8" s="9" t="s">
        <v>14</v>
      </c>
      <c r="J8" s="14" t="s">
        <v>55</v>
      </c>
    </row>
    <row r="9" spans="1:11" x14ac:dyDescent="0.2">
      <c r="A9" s="8">
        <v>45903</v>
      </c>
      <c r="B9" s="9" t="s">
        <v>18</v>
      </c>
      <c r="C9" s="9" t="s">
        <v>19</v>
      </c>
      <c r="D9" s="9"/>
      <c r="E9" s="10">
        <v>0</v>
      </c>
      <c r="F9" s="10">
        <v>24.91</v>
      </c>
      <c r="G9" s="10"/>
      <c r="H9" s="10"/>
      <c r="I9" s="9" t="s">
        <v>14</v>
      </c>
      <c r="J9" s="14" t="s">
        <v>55</v>
      </c>
    </row>
    <row r="10" spans="1:11" x14ac:dyDescent="0.2">
      <c r="A10" s="8">
        <v>45933</v>
      </c>
      <c r="B10" s="9" t="s">
        <v>18</v>
      </c>
      <c r="C10" s="9" t="s">
        <v>19</v>
      </c>
      <c r="D10" s="9"/>
      <c r="E10" s="10">
        <v>0</v>
      </c>
      <c r="F10" s="10">
        <v>24.91</v>
      </c>
      <c r="G10" s="10"/>
      <c r="H10" s="10"/>
      <c r="I10" s="9" t="s">
        <v>14</v>
      </c>
      <c r="J10" s="14" t="s">
        <v>55</v>
      </c>
    </row>
    <row r="11" spans="1:11" x14ac:dyDescent="0.2">
      <c r="A11" s="8">
        <v>45943</v>
      </c>
      <c r="B11" s="9" t="s">
        <v>18</v>
      </c>
      <c r="C11" s="9" t="s">
        <v>57</v>
      </c>
      <c r="D11" s="9"/>
      <c r="E11" s="10">
        <v>0</v>
      </c>
      <c r="F11" s="10">
        <v>137.5</v>
      </c>
      <c r="G11" s="10"/>
      <c r="H11" s="10"/>
      <c r="I11" s="9" t="s">
        <v>14</v>
      </c>
      <c r="J11" s="14" t="s">
        <v>55</v>
      </c>
    </row>
    <row r="12" spans="1:11" x14ac:dyDescent="0.2">
      <c r="A12" s="8">
        <v>45964</v>
      </c>
      <c r="B12" s="9" t="s">
        <v>18</v>
      </c>
      <c r="C12" s="9" t="s">
        <v>19</v>
      </c>
      <c r="D12" s="9"/>
      <c r="E12" s="10">
        <v>0</v>
      </c>
      <c r="F12" s="10">
        <v>24.91</v>
      </c>
      <c r="G12" s="10"/>
      <c r="H12" s="10"/>
      <c r="I12" s="9" t="s">
        <v>14</v>
      </c>
      <c r="J12" s="14" t="s">
        <v>55</v>
      </c>
    </row>
    <row r="13" spans="1:11" x14ac:dyDescent="0.2">
      <c r="A13" s="8">
        <v>45965</v>
      </c>
      <c r="B13" s="9" t="s">
        <v>18</v>
      </c>
      <c r="C13" s="9" t="s">
        <v>117</v>
      </c>
      <c r="D13" s="9" t="s">
        <v>118</v>
      </c>
      <c r="E13" s="10">
        <v>0</v>
      </c>
      <c r="F13" s="10">
        <v>120</v>
      </c>
      <c r="G13" s="10"/>
      <c r="H13" s="10"/>
      <c r="I13" s="9" t="s">
        <v>14</v>
      </c>
      <c r="J13" s="14" t="s">
        <v>55</v>
      </c>
    </row>
    <row r="14" spans="1:11" x14ac:dyDescent="0.2">
      <c r="A14" s="8">
        <v>45967</v>
      </c>
      <c r="B14" s="9" t="s">
        <v>18</v>
      </c>
      <c r="C14" s="9" t="s">
        <v>57</v>
      </c>
      <c r="D14" s="9" t="s">
        <v>121</v>
      </c>
      <c r="E14" s="10">
        <v>0</v>
      </c>
      <c r="F14" s="10">
        <v>168.75</v>
      </c>
      <c r="G14" s="10"/>
      <c r="H14" s="10"/>
      <c r="I14" s="9" t="s">
        <v>14</v>
      </c>
      <c r="J14" s="14" t="s">
        <v>55</v>
      </c>
    </row>
    <row r="15" spans="1:11" x14ac:dyDescent="0.2">
      <c r="A15" s="8">
        <v>45993</v>
      </c>
      <c r="B15" s="9" t="s">
        <v>18</v>
      </c>
      <c r="C15" s="9" t="s">
        <v>57</v>
      </c>
      <c r="D15" s="9"/>
      <c r="E15" s="10">
        <v>0</v>
      </c>
      <c r="F15" s="10">
        <v>62.5</v>
      </c>
      <c r="G15" s="10"/>
      <c r="H15" s="10"/>
      <c r="I15" s="9" t="s">
        <v>14</v>
      </c>
      <c r="J15" s="14" t="s">
        <v>55</v>
      </c>
    </row>
    <row r="16" spans="1:11" x14ac:dyDescent="0.2">
      <c r="A16" s="8">
        <v>45994</v>
      </c>
      <c r="B16" s="9" t="s">
        <v>18</v>
      </c>
      <c r="C16" s="9" t="s">
        <v>19</v>
      </c>
      <c r="D16" s="9"/>
      <c r="E16" s="10">
        <v>0</v>
      </c>
      <c r="F16" s="10">
        <v>24.91</v>
      </c>
      <c r="G16" s="10"/>
      <c r="H16" s="10"/>
      <c r="I16" s="9" t="s">
        <v>14</v>
      </c>
      <c r="J16" s="14" t="s">
        <v>55</v>
      </c>
    </row>
    <row r="17" spans="1:10" x14ac:dyDescent="0.2">
      <c r="A17" s="8">
        <v>46027</v>
      </c>
      <c r="B17" s="9" t="s">
        <v>18</v>
      </c>
      <c r="C17" s="9" t="s">
        <v>19</v>
      </c>
      <c r="D17" s="9"/>
      <c r="E17" s="10">
        <v>0</v>
      </c>
      <c r="F17" s="10">
        <v>24.91</v>
      </c>
      <c r="G17" s="10"/>
      <c r="H17" s="10"/>
      <c r="I17" s="9" t="s">
        <v>14</v>
      </c>
      <c r="J17" s="14" t="s">
        <v>55</v>
      </c>
    </row>
    <row r="18" spans="1:10" x14ac:dyDescent="0.2">
      <c r="A18" s="8">
        <v>46078</v>
      </c>
      <c r="B18" s="9" t="s">
        <v>18</v>
      </c>
      <c r="C18" s="9" t="s">
        <v>113</v>
      </c>
      <c r="D18" s="9" t="s">
        <v>158</v>
      </c>
      <c r="E18" s="10">
        <v>0</v>
      </c>
      <c r="F18" s="10">
        <v>100</v>
      </c>
      <c r="G18" s="10"/>
      <c r="H18" s="10"/>
      <c r="I18" s="9" t="s">
        <v>14</v>
      </c>
      <c r="J18" s="14" t="s">
        <v>55</v>
      </c>
    </row>
    <row r="19" spans="1:10" x14ac:dyDescent="0.2">
      <c r="A19" s="8">
        <v>46086</v>
      </c>
      <c r="B19" s="9" t="s">
        <v>18</v>
      </c>
      <c r="C19" s="9" t="s">
        <v>117</v>
      </c>
      <c r="D19" s="9"/>
      <c r="E19" s="10">
        <v>0</v>
      </c>
      <c r="F19" s="10">
        <v>212.5</v>
      </c>
      <c r="G19" s="10"/>
      <c r="H19" s="10"/>
      <c r="I19" s="9" t="s">
        <v>11</v>
      </c>
      <c r="J19" s="14" t="s">
        <v>55</v>
      </c>
    </row>
    <row r="20" spans="1:10" x14ac:dyDescent="0.2">
      <c r="A20" s="8">
        <v>45804</v>
      </c>
      <c r="B20" s="9" t="s">
        <v>18</v>
      </c>
      <c r="C20" s="9" t="s">
        <v>62</v>
      </c>
      <c r="D20" s="9"/>
      <c r="E20" s="10">
        <v>0</v>
      </c>
      <c r="F20" s="10">
        <v>14.51</v>
      </c>
      <c r="G20" s="10"/>
      <c r="H20" s="10"/>
      <c r="I20" s="9" t="s">
        <v>14</v>
      </c>
      <c r="J20" s="14" t="s">
        <v>63</v>
      </c>
    </row>
    <row r="21" spans="1:10" x14ac:dyDescent="0.2">
      <c r="A21" s="8">
        <v>45877</v>
      </c>
      <c r="B21" s="9" t="s">
        <v>18</v>
      </c>
      <c r="C21" s="9" t="s">
        <v>57</v>
      </c>
      <c r="D21" s="9"/>
      <c r="E21" s="10">
        <v>0</v>
      </c>
      <c r="F21" s="10">
        <v>167.5</v>
      </c>
      <c r="G21" s="10"/>
      <c r="H21" s="10"/>
      <c r="I21" s="9" t="s">
        <v>14</v>
      </c>
      <c r="J21" s="14" t="s">
        <v>63</v>
      </c>
    </row>
    <row r="22" spans="1:10" x14ac:dyDescent="0.2">
      <c r="A22" s="8">
        <v>45895</v>
      </c>
      <c r="B22" s="9" t="s">
        <v>18</v>
      </c>
      <c r="C22" s="9" t="s">
        <v>65</v>
      </c>
      <c r="D22" s="9"/>
      <c r="E22" s="10">
        <v>0</v>
      </c>
      <c r="F22" s="10">
        <v>27.07</v>
      </c>
      <c r="G22" s="10"/>
      <c r="H22" s="10"/>
      <c r="I22" s="9" t="s">
        <v>14</v>
      </c>
      <c r="J22" s="14" t="s">
        <v>63</v>
      </c>
    </row>
    <row r="23" spans="1:10" x14ac:dyDescent="0.2">
      <c r="A23" s="8">
        <v>46097</v>
      </c>
      <c r="B23" s="9" t="s">
        <v>18</v>
      </c>
      <c r="C23" s="9" t="s">
        <v>84</v>
      </c>
      <c r="D23" s="9"/>
      <c r="E23" s="10">
        <v>0</v>
      </c>
      <c r="F23" s="10">
        <v>22</v>
      </c>
      <c r="G23" s="10"/>
      <c r="H23" s="10"/>
      <c r="I23" s="9" t="s">
        <v>11</v>
      </c>
      <c r="J23" s="14" t="s">
        <v>63</v>
      </c>
    </row>
    <row r="24" spans="1:10" x14ac:dyDescent="0.2">
      <c r="A24" s="8">
        <v>46097</v>
      </c>
      <c r="B24" s="9" t="s">
        <v>18</v>
      </c>
      <c r="C24" s="9" t="s">
        <v>84</v>
      </c>
      <c r="D24" s="9"/>
      <c r="E24" s="10">
        <v>0</v>
      </c>
      <c r="F24" s="10">
        <v>23.49</v>
      </c>
      <c r="G24" s="10"/>
      <c r="H24" s="10"/>
      <c r="I24" s="9" t="s">
        <v>11</v>
      </c>
      <c r="J24" s="14" t="s">
        <v>63</v>
      </c>
    </row>
    <row r="25" spans="1:10" x14ac:dyDescent="0.2">
      <c r="A25" s="8">
        <v>46097</v>
      </c>
      <c r="B25" s="9" t="s">
        <v>18</v>
      </c>
      <c r="C25" s="9" t="s">
        <v>84</v>
      </c>
      <c r="D25" s="9"/>
      <c r="E25" s="10">
        <v>0</v>
      </c>
      <c r="F25" s="10">
        <v>9.65</v>
      </c>
      <c r="G25" s="10"/>
      <c r="H25" s="10"/>
      <c r="I25" s="9" t="s">
        <v>11</v>
      </c>
      <c r="J25" s="14" t="s">
        <v>63</v>
      </c>
    </row>
    <row r="26" spans="1:10" x14ac:dyDescent="0.2">
      <c r="A26" s="8">
        <v>46097</v>
      </c>
      <c r="B26" s="9" t="s">
        <v>18</v>
      </c>
      <c r="C26" s="9" t="s">
        <v>84</v>
      </c>
      <c r="D26" s="9"/>
      <c r="E26" s="10">
        <v>0</v>
      </c>
      <c r="F26" s="10">
        <v>12.74</v>
      </c>
      <c r="G26" s="10"/>
      <c r="H26" s="10"/>
      <c r="I26" s="9" t="s">
        <v>11</v>
      </c>
      <c r="J26" s="14" t="s">
        <v>63</v>
      </c>
    </row>
    <row r="27" spans="1:10" x14ac:dyDescent="0.2">
      <c r="A27" s="8">
        <v>46097</v>
      </c>
      <c r="B27" s="9" t="s">
        <v>18</v>
      </c>
      <c r="C27" s="9" t="s">
        <v>84</v>
      </c>
      <c r="D27" s="9"/>
      <c r="E27" s="10">
        <v>0</v>
      </c>
      <c r="F27" s="10">
        <v>9.59</v>
      </c>
      <c r="G27" s="10"/>
      <c r="H27" s="10"/>
      <c r="I27" s="9" t="s">
        <v>11</v>
      </c>
      <c r="J27" s="14" t="s">
        <v>63</v>
      </c>
    </row>
    <row r="28" spans="1:10" x14ac:dyDescent="0.2">
      <c r="A28" s="8">
        <v>46097</v>
      </c>
      <c r="B28" s="9" t="s">
        <v>18</v>
      </c>
      <c r="C28" s="9" t="s">
        <v>84</v>
      </c>
      <c r="D28" s="9"/>
      <c r="E28" s="10">
        <v>0</v>
      </c>
      <c r="F28" s="10">
        <v>4.8600000000000003</v>
      </c>
      <c r="G28" s="10"/>
      <c r="H28" s="10"/>
      <c r="I28" s="9" t="s">
        <v>11</v>
      </c>
      <c r="J28" s="14" t="s">
        <v>63</v>
      </c>
    </row>
    <row r="29" spans="1:10" x14ac:dyDescent="0.2">
      <c r="A29" s="8">
        <v>46097</v>
      </c>
      <c r="B29" s="9" t="s">
        <v>18</v>
      </c>
      <c r="C29" s="9" t="s">
        <v>84</v>
      </c>
      <c r="D29" s="9"/>
      <c r="E29" s="10">
        <v>0</v>
      </c>
      <c r="F29" s="10">
        <v>18.2</v>
      </c>
      <c r="G29" s="10"/>
      <c r="H29" s="10"/>
      <c r="I29" s="9" t="s">
        <v>11</v>
      </c>
      <c r="J29" s="14" t="s">
        <v>63</v>
      </c>
    </row>
    <row r="30" spans="1:10" x14ac:dyDescent="0.2">
      <c r="A30" s="8">
        <v>46097</v>
      </c>
      <c r="B30" s="9" t="s">
        <v>18</v>
      </c>
      <c r="C30" s="9" t="s">
        <v>84</v>
      </c>
      <c r="D30" s="9"/>
      <c r="E30" s="10">
        <v>0</v>
      </c>
      <c r="F30" s="10">
        <v>22.9</v>
      </c>
      <c r="G30" s="10"/>
      <c r="H30" s="10"/>
      <c r="I30" s="9" t="s">
        <v>14</v>
      </c>
      <c r="J30" s="14" t="s">
        <v>63</v>
      </c>
    </row>
    <row r="31" spans="1:10" x14ac:dyDescent="0.2">
      <c r="A31" s="8">
        <v>45751</v>
      </c>
      <c r="B31" s="9" t="s">
        <v>18</v>
      </c>
      <c r="C31" s="9" t="s">
        <v>22</v>
      </c>
      <c r="D31" s="9"/>
      <c r="E31" s="10">
        <v>0</v>
      </c>
      <c r="F31" s="10">
        <v>50</v>
      </c>
      <c r="G31" s="10"/>
      <c r="H31" s="10"/>
      <c r="I31" s="9" t="s">
        <v>14</v>
      </c>
      <c r="J31" s="14" t="s">
        <v>23</v>
      </c>
    </row>
    <row r="32" spans="1:10" x14ac:dyDescent="0.2">
      <c r="A32" s="8">
        <v>45849</v>
      </c>
      <c r="B32" s="9" t="s">
        <v>18</v>
      </c>
      <c r="C32" s="9" t="s">
        <v>73</v>
      </c>
      <c r="D32" s="9"/>
      <c r="E32" s="10">
        <v>0</v>
      </c>
      <c r="F32" s="10">
        <v>20</v>
      </c>
      <c r="G32" s="10"/>
      <c r="H32" s="10"/>
      <c r="I32" s="9" t="s">
        <v>14</v>
      </c>
      <c r="J32" s="14" t="s">
        <v>23</v>
      </c>
    </row>
    <row r="33" spans="1:10" x14ac:dyDescent="0.2">
      <c r="A33" s="8">
        <v>45908</v>
      </c>
      <c r="B33" s="9" t="s">
        <v>18</v>
      </c>
      <c r="C33" s="9" t="s">
        <v>83</v>
      </c>
      <c r="D33" s="9"/>
      <c r="E33" s="10">
        <v>0</v>
      </c>
      <c r="F33" s="10">
        <v>100</v>
      </c>
      <c r="G33" s="10"/>
      <c r="H33" s="10"/>
      <c r="I33" s="9" t="s">
        <v>14</v>
      </c>
      <c r="J33" s="14" t="s">
        <v>23</v>
      </c>
    </row>
    <row r="34" spans="1:10" x14ac:dyDescent="0.2">
      <c r="A34" s="8">
        <v>46056</v>
      </c>
      <c r="B34" s="9" t="s">
        <v>18</v>
      </c>
      <c r="C34" s="9" t="s">
        <v>152</v>
      </c>
      <c r="D34" s="9"/>
      <c r="E34" s="10">
        <v>0</v>
      </c>
      <c r="F34" s="10">
        <v>20</v>
      </c>
      <c r="G34" s="10"/>
      <c r="H34" s="10"/>
      <c r="I34" s="9" t="s">
        <v>11</v>
      </c>
      <c r="J34" s="14" t="s">
        <v>153</v>
      </c>
    </row>
    <row r="35" spans="1:10" x14ac:dyDescent="0.2">
      <c r="A35" s="8">
        <v>45923</v>
      </c>
      <c r="B35" s="9" t="s">
        <v>18</v>
      </c>
      <c r="C35" s="9" t="s">
        <v>103</v>
      </c>
      <c r="D35" s="9"/>
      <c r="E35" s="10">
        <v>0</v>
      </c>
      <c r="F35" s="10">
        <v>8.6</v>
      </c>
      <c r="G35" s="10"/>
      <c r="H35" s="10"/>
      <c r="I35" s="9" t="s">
        <v>11</v>
      </c>
      <c r="J35" s="14" t="s">
        <v>104</v>
      </c>
    </row>
    <row r="36" spans="1:10" x14ac:dyDescent="0.2">
      <c r="A36" s="8">
        <v>45750</v>
      </c>
      <c r="B36" s="9" t="s">
        <v>18</v>
      </c>
      <c r="C36" s="9" t="s">
        <v>19</v>
      </c>
      <c r="D36" s="9"/>
      <c r="E36" s="10">
        <v>0</v>
      </c>
      <c r="F36" s="10">
        <v>31.43</v>
      </c>
      <c r="G36" s="10"/>
      <c r="H36" s="10"/>
      <c r="I36" s="9" t="s">
        <v>14</v>
      </c>
      <c r="J36" s="14" t="s">
        <v>20</v>
      </c>
    </row>
    <row r="37" spans="1:10" x14ac:dyDescent="0.2">
      <c r="A37" s="8">
        <v>45777</v>
      </c>
      <c r="B37" s="9" t="s">
        <v>18</v>
      </c>
      <c r="C37" s="9" t="s">
        <v>49</v>
      </c>
      <c r="D37" s="9"/>
      <c r="E37" s="10">
        <v>0</v>
      </c>
      <c r="F37" s="10">
        <v>20</v>
      </c>
      <c r="G37" s="10"/>
      <c r="H37" s="10"/>
      <c r="I37" s="9" t="s">
        <v>11</v>
      </c>
      <c r="J37" s="14" t="s">
        <v>20</v>
      </c>
    </row>
    <row r="38" spans="1:10" x14ac:dyDescent="0.2">
      <c r="A38" s="8">
        <v>45810</v>
      </c>
      <c r="B38" s="9" t="s">
        <v>18</v>
      </c>
      <c r="C38" s="9" t="s">
        <v>65</v>
      </c>
      <c r="D38" s="9"/>
      <c r="E38" s="10">
        <v>0</v>
      </c>
      <c r="F38" s="10">
        <v>45.48</v>
      </c>
      <c r="G38" s="10"/>
      <c r="H38" s="10"/>
      <c r="I38" s="9" t="s">
        <v>14</v>
      </c>
      <c r="J38" s="14" t="s">
        <v>66</v>
      </c>
    </row>
    <row r="39" spans="1:10" x14ac:dyDescent="0.2">
      <c r="A39" s="8">
        <v>45924</v>
      </c>
      <c r="B39" s="9" t="s">
        <v>18</v>
      </c>
      <c r="C39" s="9" t="s">
        <v>107</v>
      </c>
      <c r="D39" s="9"/>
      <c r="E39" s="10">
        <v>0</v>
      </c>
      <c r="F39" s="10">
        <v>336</v>
      </c>
      <c r="G39" s="10"/>
      <c r="H39" s="10"/>
      <c r="I39" s="9" t="s">
        <v>14</v>
      </c>
      <c r="J39" s="14" t="s">
        <v>66</v>
      </c>
    </row>
    <row r="40" spans="1:10" x14ac:dyDescent="0.2">
      <c r="A40" s="8">
        <v>45912</v>
      </c>
      <c r="B40" s="9" t="s">
        <v>18</v>
      </c>
      <c r="C40" s="9" t="s">
        <v>98</v>
      </c>
      <c r="D40" s="9"/>
      <c r="E40" s="10">
        <v>0</v>
      </c>
      <c r="F40" s="10">
        <v>395.22</v>
      </c>
      <c r="G40" s="10"/>
      <c r="H40" s="10"/>
      <c r="I40" s="9" t="s">
        <v>11</v>
      </c>
      <c r="J40" s="14" t="s">
        <v>99</v>
      </c>
    </row>
    <row r="41" spans="1:10" x14ac:dyDescent="0.2">
      <c r="A41" s="8">
        <v>45824</v>
      </c>
      <c r="B41" s="9" t="s">
        <v>18</v>
      </c>
      <c r="C41" s="9" t="s">
        <v>70</v>
      </c>
      <c r="D41" s="9"/>
      <c r="E41" s="10">
        <v>0</v>
      </c>
      <c r="F41" s="10">
        <v>90</v>
      </c>
      <c r="G41" s="10"/>
      <c r="H41" s="10"/>
      <c r="I41" s="9" t="s">
        <v>11</v>
      </c>
      <c r="J41" s="14" t="s">
        <v>71</v>
      </c>
    </row>
    <row r="42" spans="1:10" x14ac:dyDescent="0.2">
      <c r="A42" s="8">
        <v>45824</v>
      </c>
      <c r="B42" s="9" t="s">
        <v>18</v>
      </c>
      <c r="C42" s="9" t="s">
        <v>70</v>
      </c>
      <c r="D42" s="9" t="s">
        <v>72</v>
      </c>
      <c r="E42" s="10">
        <v>0</v>
      </c>
      <c r="F42" s="10">
        <v>90</v>
      </c>
      <c r="G42" s="10"/>
      <c r="H42" s="10"/>
      <c r="I42" s="9" t="s">
        <v>11</v>
      </c>
      <c r="J42" s="14" t="s">
        <v>71</v>
      </c>
    </row>
    <row r="43" spans="1:10" x14ac:dyDescent="0.2">
      <c r="A43" s="8">
        <v>45824</v>
      </c>
      <c r="B43" s="9" t="s">
        <v>18</v>
      </c>
      <c r="C43" s="9" t="s">
        <v>70</v>
      </c>
      <c r="D43" s="9"/>
      <c r="E43" s="10">
        <v>0</v>
      </c>
      <c r="F43" s="10">
        <v>91.98</v>
      </c>
      <c r="G43" s="10"/>
      <c r="H43" s="10"/>
      <c r="I43" s="9" t="s">
        <v>11</v>
      </c>
      <c r="J43" s="14" t="s">
        <v>71</v>
      </c>
    </row>
    <row r="44" spans="1:10" x14ac:dyDescent="0.2">
      <c r="A44" s="8">
        <v>45908</v>
      </c>
      <c r="B44" s="9" t="s">
        <v>18</v>
      </c>
      <c r="C44" s="9" t="s">
        <v>93</v>
      </c>
      <c r="D44" s="9"/>
      <c r="E44" s="10">
        <v>0</v>
      </c>
      <c r="F44" s="10">
        <v>456</v>
      </c>
      <c r="G44" s="10"/>
      <c r="H44" s="10"/>
      <c r="I44" s="9" t="s">
        <v>14</v>
      </c>
      <c r="J44" s="14" t="s">
        <v>71</v>
      </c>
    </row>
    <row r="45" spans="1:10" x14ac:dyDescent="0.2">
      <c r="A45" s="8">
        <v>45909</v>
      </c>
      <c r="B45" s="9" t="s">
        <v>18</v>
      </c>
      <c r="C45" s="9" t="s">
        <v>70</v>
      </c>
      <c r="D45" s="9"/>
      <c r="E45" s="10">
        <v>0</v>
      </c>
      <c r="F45" s="10">
        <v>91.98</v>
      </c>
      <c r="G45" s="10"/>
      <c r="H45" s="10"/>
      <c r="I45" s="9" t="s">
        <v>11</v>
      </c>
      <c r="J45" s="14" t="s">
        <v>71</v>
      </c>
    </row>
    <row r="46" spans="1:10" x14ac:dyDescent="0.2">
      <c r="A46" s="8">
        <v>46006</v>
      </c>
      <c r="B46" s="9" t="s">
        <v>18</v>
      </c>
      <c r="C46" s="9" t="s">
        <v>70</v>
      </c>
      <c r="D46" s="9"/>
      <c r="E46" s="10">
        <v>0</v>
      </c>
      <c r="F46" s="10">
        <v>91.98</v>
      </c>
      <c r="G46" s="10"/>
      <c r="H46" s="10"/>
      <c r="I46" s="9" t="s">
        <v>11</v>
      </c>
      <c r="J46" s="14" t="s">
        <v>71</v>
      </c>
    </row>
    <row r="47" spans="1:10" x14ac:dyDescent="0.2">
      <c r="A47" s="8">
        <v>46027</v>
      </c>
      <c r="B47" s="9" t="s">
        <v>18</v>
      </c>
      <c r="C47" s="9" t="s">
        <v>25</v>
      </c>
      <c r="D47" s="9"/>
      <c r="E47" s="10">
        <v>0</v>
      </c>
      <c r="F47" s="10">
        <v>39.9</v>
      </c>
      <c r="G47" s="10"/>
      <c r="H47" s="10"/>
      <c r="I47" s="9" t="s">
        <v>14</v>
      </c>
      <c r="J47" s="14" t="s">
        <v>140</v>
      </c>
    </row>
    <row r="48" spans="1:10" x14ac:dyDescent="0.2">
      <c r="A48" s="8">
        <v>45755</v>
      </c>
      <c r="B48" s="9" t="s">
        <v>18</v>
      </c>
      <c r="C48" s="9" t="s">
        <v>25</v>
      </c>
      <c r="D48" s="9"/>
      <c r="E48" s="10">
        <v>0</v>
      </c>
      <c r="F48" s="10">
        <v>422.01</v>
      </c>
      <c r="G48" s="10"/>
      <c r="H48" s="10"/>
      <c r="I48" s="9" t="s">
        <v>14</v>
      </c>
      <c r="J48" s="14" t="s">
        <v>26</v>
      </c>
    </row>
    <row r="49" spans="1:10" x14ac:dyDescent="0.2">
      <c r="A49" s="8">
        <v>45789</v>
      </c>
      <c r="B49" s="9" t="s">
        <v>18</v>
      </c>
      <c r="C49" s="9" t="s">
        <v>25</v>
      </c>
      <c r="D49" s="9"/>
      <c r="E49" s="10">
        <v>0</v>
      </c>
      <c r="F49" s="10">
        <v>255.16</v>
      </c>
      <c r="G49" s="10"/>
      <c r="H49" s="10"/>
      <c r="I49" s="9" t="s">
        <v>14</v>
      </c>
      <c r="J49" s="14" t="s">
        <v>26</v>
      </c>
    </row>
    <row r="50" spans="1:10" x14ac:dyDescent="0.2">
      <c r="A50" s="8">
        <v>45817</v>
      </c>
      <c r="B50" s="9" t="s">
        <v>18</v>
      </c>
      <c r="C50" s="9" t="s">
        <v>25</v>
      </c>
      <c r="D50" s="9"/>
      <c r="E50" s="10">
        <v>0</v>
      </c>
      <c r="F50" s="10">
        <v>92.21</v>
      </c>
      <c r="G50" s="10"/>
      <c r="H50" s="10"/>
      <c r="I50" s="9" t="s">
        <v>14</v>
      </c>
      <c r="J50" s="14" t="s">
        <v>26</v>
      </c>
    </row>
    <row r="51" spans="1:10" x14ac:dyDescent="0.2">
      <c r="A51" s="8">
        <v>45825</v>
      </c>
      <c r="B51" s="9" t="s">
        <v>18</v>
      </c>
      <c r="C51" s="9" t="s">
        <v>25</v>
      </c>
      <c r="D51" s="9"/>
      <c r="E51" s="10">
        <v>0</v>
      </c>
      <c r="F51" s="10">
        <v>9.57</v>
      </c>
      <c r="G51" s="10"/>
      <c r="H51" s="10"/>
      <c r="I51" s="9" t="s">
        <v>14</v>
      </c>
      <c r="J51" s="14" t="s">
        <v>26</v>
      </c>
    </row>
    <row r="52" spans="1:10" x14ac:dyDescent="0.2">
      <c r="A52" s="8">
        <v>45834</v>
      </c>
      <c r="B52" s="9" t="s">
        <v>18</v>
      </c>
      <c r="C52" s="9" t="s">
        <v>25</v>
      </c>
      <c r="D52" s="9" t="s">
        <v>74</v>
      </c>
      <c r="E52" s="10">
        <v>0</v>
      </c>
      <c r="F52" s="10">
        <v>411.49</v>
      </c>
      <c r="G52" s="10"/>
      <c r="H52" s="10"/>
      <c r="I52" s="9" t="s">
        <v>14</v>
      </c>
      <c r="J52" s="14" t="s">
        <v>26</v>
      </c>
    </row>
    <row r="53" spans="1:10" x14ac:dyDescent="0.2">
      <c r="A53" s="8">
        <v>45856</v>
      </c>
      <c r="B53" s="9" t="s">
        <v>18</v>
      </c>
      <c r="C53" s="9" t="s">
        <v>25</v>
      </c>
      <c r="D53" s="9" t="s">
        <v>80</v>
      </c>
      <c r="E53" s="10">
        <v>0</v>
      </c>
      <c r="F53" s="10">
        <v>14.15</v>
      </c>
      <c r="G53" s="10"/>
      <c r="H53" s="10"/>
      <c r="I53" s="9" t="s">
        <v>14</v>
      </c>
      <c r="J53" s="14" t="s">
        <v>26</v>
      </c>
    </row>
    <row r="54" spans="1:10" x14ac:dyDescent="0.2">
      <c r="A54" s="8">
        <v>45870</v>
      </c>
      <c r="B54" s="9" t="s">
        <v>18</v>
      </c>
      <c r="C54" s="9" t="s">
        <v>25</v>
      </c>
      <c r="D54" s="9"/>
      <c r="E54" s="10">
        <v>0</v>
      </c>
      <c r="F54" s="10">
        <v>401.89</v>
      </c>
      <c r="G54" s="10"/>
      <c r="H54" s="10"/>
      <c r="I54" s="9" t="s">
        <v>14</v>
      </c>
      <c r="J54" s="14" t="s">
        <v>26</v>
      </c>
    </row>
    <row r="55" spans="1:10" x14ac:dyDescent="0.2">
      <c r="A55" s="8">
        <v>45888</v>
      </c>
      <c r="B55" s="9" t="s">
        <v>18</v>
      </c>
      <c r="C55" s="9" t="s">
        <v>25</v>
      </c>
      <c r="D55" s="9"/>
      <c r="E55" s="10">
        <v>0</v>
      </c>
      <c r="F55" s="10">
        <v>13.69</v>
      </c>
      <c r="G55" s="10"/>
      <c r="H55" s="10"/>
      <c r="I55" s="9" t="s">
        <v>14</v>
      </c>
      <c r="J55" s="14" t="s">
        <v>26</v>
      </c>
    </row>
    <row r="56" spans="1:10" x14ac:dyDescent="0.2">
      <c r="A56" s="8">
        <v>45917</v>
      </c>
      <c r="B56" s="9" t="s">
        <v>18</v>
      </c>
      <c r="C56" s="9" t="s">
        <v>25</v>
      </c>
      <c r="D56" s="9"/>
      <c r="E56" s="10">
        <v>0</v>
      </c>
      <c r="F56" s="10">
        <v>14.15</v>
      </c>
      <c r="G56" s="10"/>
      <c r="H56" s="10"/>
      <c r="I56" s="9" t="s">
        <v>14</v>
      </c>
      <c r="J56" s="14" t="s">
        <v>26</v>
      </c>
    </row>
    <row r="57" spans="1:10" x14ac:dyDescent="0.2">
      <c r="A57" s="8">
        <v>45933</v>
      </c>
      <c r="B57" s="9" t="s">
        <v>18</v>
      </c>
      <c r="C57" s="9" t="s">
        <v>25</v>
      </c>
      <c r="D57" s="9"/>
      <c r="E57" s="10">
        <v>0</v>
      </c>
      <c r="F57" s="10">
        <v>10.56</v>
      </c>
      <c r="G57" s="10"/>
      <c r="H57" s="10"/>
      <c r="I57" s="9" t="s">
        <v>14</v>
      </c>
      <c r="J57" s="14" t="s">
        <v>26</v>
      </c>
    </row>
    <row r="58" spans="1:10" x14ac:dyDescent="0.2">
      <c r="A58" s="8">
        <v>45947</v>
      </c>
      <c r="B58" s="9" t="s">
        <v>18</v>
      </c>
      <c r="C58" s="9" t="s">
        <v>25</v>
      </c>
      <c r="D58" s="9"/>
      <c r="E58" s="10">
        <v>0</v>
      </c>
      <c r="F58" s="10">
        <v>10.99</v>
      </c>
      <c r="G58" s="10"/>
      <c r="H58" s="10"/>
      <c r="I58" s="9" t="s">
        <v>14</v>
      </c>
      <c r="J58" s="14" t="s">
        <v>26</v>
      </c>
    </row>
    <row r="59" spans="1:10" x14ac:dyDescent="0.2">
      <c r="A59" s="8">
        <v>45947</v>
      </c>
      <c r="B59" s="9" t="s">
        <v>18</v>
      </c>
      <c r="C59" s="9" t="s">
        <v>25</v>
      </c>
      <c r="D59" s="9"/>
      <c r="E59" s="10">
        <v>0</v>
      </c>
      <c r="F59" s="10">
        <v>16.420000000000002</v>
      </c>
      <c r="G59" s="10"/>
      <c r="H59" s="10"/>
      <c r="I59" s="9" t="s">
        <v>14</v>
      </c>
      <c r="J59" s="14" t="s">
        <v>26</v>
      </c>
    </row>
    <row r="60" spans="1:10" x14ac:dyDescent="0.2">
      <c r="A60" s="8">
        <v>45979</v>
      </c>
      <c r="B60" s="9" t="s">
        <v>18</v>
      </c>
      <c r="C60" s="9" t="s">
        <v>25</v>
      </c>
      <c r="D60" s="9"/>
      <c r="E60" s="10">
        <v>0</v>
      </c>
      <c r="F60" s="10">
        <v>11.4</v>
      </c>
      <c r="G60" s="10"/>
      <c r="H60" s="10"/>
      <c r="I60" s="9" t="s">
        <v>14</v>
      </c>
      <c r="J60" s="14" t="s">
        <v>26</v>
      </c>
    </row>
    <row r="61" spans="1:10" x14ac:dyDescent="0.2">
      <c r="A61" s="8">
        <v>45995</v>
      </c>
      <c r="B61" s="9" t="s">
        <v>18</v>
      </c>
      <c r="C61" s="9" t="s">
        <v>25</v>
      </c>
      <c r="D61" s="9"/>
      <c r="E61" s="10">
        <v>0</v>
      </c>
      <c r="F61" s="10">
        <v>285.04000000000002</v>
      </c>
      <c r="G61" s="10"/>
      <c r="H61" s="10"/>
      <c r="I61" s="9" t="s">
        <v>14</v>
      </c>
      <c r="J61" s="14" t="s">
        <v>26</v>
      </c>
    </row>
    <row r="62" spans="1:10" x14ac:dyDescent="0.2">
      <c r="A62" s="8">
        <v>46009</v>
      </c>
      <c r="B62" s="9" t="s">
        <v>18</v>
      </c>
      <c r="C62" s="9" t="s">
        <v>25</v>
      </c>
      <c r="D62" s="9"/>
      <c r="E62" s="10">
        <v>0</v>
      </c>
      <c r="F62" s="10">
        <v>14.15</v>
      </c>
      <c r="G62" s="10"/>
      <c r="H62" s="10"/>
      <c r="I62" s="9" t="s">
        <v>14</v>
      </c>
      <c r="J62" s="14" t="s">
        <v>26</v>
      </c>
    </row>
    <row r="63" spans="1:10" x14ac:dyDescent="0.2">
      <c r="A63" s="8">
        <v>46029</v>
      </c>
      <c r="B63" s="9" t="s">
        <v>18</v>
      </c>
      <c r="C63" s="9" t="s">
        <v>25</v>
      </c>
      <c r="D63" s="9"/>
      <c r="E63" s="10">
        <v>0</v>
      </c>
      <c r="F63" s="10">
        <v>394.08</v>
      </c>
      <c r="G63" s="10"/>
      <c r="H63" s="10"/>
      <c r="I63" s="9" t="s">
        <v>14</v>
      </c>
      <c r="J63" s="14" t="s">
        <v>26</v>
      </c>
    </row>
    <row r="64" spans="1:10" x14ac:dyDescent="0.2">
      <c r="A64" s="8">
        <v>46038</v>
      </c>
      <c r="B64" s="9" t="s">
        <v>18</v>
      </c>
      <c r="C64" s="9" t="s">
        <v>25</v>
      </c>
      <c r="D64" s="9"/>
      <c r="E64" s="10">
        <v>0</v>
      </c>
      <c r="F64" s="10">
        <v>13.23</v>
      </c>
      <c r="G64" s="10"/>
      <c r="H64" s="10"/>
      <c r="I64" s="9" t="s">
        <v>14</v>
      </c>
      <c r="J64" s="14" t="s">
        <v>26</v>
      </c>
    </row>
    <row r="65" spans="1:10" x14ac:dyDescent="0.2">
      <c r="A65" s="8">
        <v>46049</v>
      </c>
      <c r="B65" s="9" t="s">
        <v>18</v>
      </c>
      <c r="C65" s="9" t="s">
        <v>25</v>
      </c>
      <c r="D65" s="9"/>
      <c r="E65" s="10">
        <v>0</v>
      </c>
      <c r="F65" s="10">
        <v>158.58000000000001</v>
      </c>
      <c r="G65" s="10"/>
      <c r="H65" s="10"/>
      <c r="I65" s="9" t="s">
        <v>14</v>
      </c>
      <c r="J65" s="14" t="s">
        <v>26</v>
      </c>
    </row>
    <row r="66" spans="1:10" x14ac:dyDescent="0.2">
      <c r="A66" s="8">
        <v>46056</v>
      </c>
      <c r="B66" s="9" t="s">
        <v>18</v>
      </c>
      <c r="C66" s="9" t="s">
        <v>25</v>
      </c>
      <c r="D66" s="9"/>
      <c r="E66" s="10">
        <v>0</v>
      </c>
      <c r="F66" s="10">
        <v>499.15</v>
      </c>
      <c r="G66" s="10"/>
      <c r="H66" s="10"/>
      <c r="I66" s="9" t="s">
        <v>14</v>
      </c>
      <c r="J66" s="14" t="s">
        <v>26</v>
      </c>
    </row>
    <row r="67" spans="1:10" x14ac:dyDescent="0.2">
      <c r="A67" s="8">
        <v>46070</v>
      </c>
      <c r="B67" s="9" t="s">
        <v>18</v>
      </c>
      <c r="C67" s="9" t="s">
        <v>25</v>
      </c>
      <c r="D67" s="9"/>
      <c r="E67" s="10">
        <v>0</v>
      </c>
      <c r="F67" s="10">
        <v>14.59</v>
      </c>
      <c r="G67" s="10"/>
      <c r="H67" s="10"/>
      <c r="I67" s="9" t="s">
        <v>14</v>
      </c>
      <c r="J67" s="14" t="s">
        <v>26</v>
      </c>
    </row>
    <row r="68" spans="1:10" x14ac:dyDescent="0.2">
      <c r="A68" s="8">
        <v>46080</v>
      </c>
      <c r="B68" s="9" t="s">
        <v>18</v>
      </c>
      <c r="C68" s="9" t="s">
        <v>25</v>
      </c>
      <c r="D68" s="9"/>
      <c r="E68" s="10">
        <v>0</v>
      </c>
      <c r="F68" s="10">
        <v>152.75</v>
      </c>
      <c r="G68" s="10"/>
      <c r="H68" s="10"/>
      <c r="I68" s="9" t="s">
        <v>14</v>
      </c>
      <c r="J68" s="14" t="s">
        <v>26</v>
      </c>
    </row>
    <row r="69" spans="1:10" x14ac:dyDescent="0.2">
      <c r="A69" s="8">
        <v>46087</v>
      </c>
      <c r="B69" s="9" t="s">
        <v>18</v>
      </c>
      <c r="C69" s="9" t="s">
        <v>25</v>
      </c>
      <c r="D69" s="9"/>
      <c r="E69" s="10">
        <v>0</v>
      </c>
      <c r="F69" s="10">
        <v>435.09</v>
      </c>
      <c r="G69" s="10"/>
      <c r="H69" s="10"/>
      <c r="I69" s="9" t="s">
        <v>14</v>
      </c>
      <c r="J69" s="14" t="s">
        <v>26</v>
      </c>
    </row>
    <row r="70" spans="1:10" x14ac:dyDescent="0.2">
      <c r="A70" s="8">
        <v>46101</v>
      </c>
      <c r="B70" s="9" t="s">
        <v>18</v>
      </c>
      <c r="C70" s="9" t="s">
        <v>25</v>
      </c>
      <c r="D70" s="9"/>
      <c r="E70" s="10">
        <v>0</v>
      </c>
      <c r="F70" s="10">
        <v>14.15</v>
      </c>
      <c r="G70" s="10"/>
      <c r="H70" s="10"/>
      <c r="I70" s="9" t="s">
        <v>14</v>
      </c>
      <c r="J70" s="14" t="s">
        <v>26</v>
      </c>
    </row>
    <row r="71" spans="1:10" x14ac:dyDescent="0.2">
      <c r="A71" s="8">
        <v>46108</v>
      </c>
      <c r="B71" s="9" t="s">
        <v>18</v>
      </c>
      <c r="C71" s="9" t="s">
        <v>25</v>
      </c>
      <c r="D71" s="9"/>
      <c r="E71" s="10">
        <v>0</v>
      </c>
      <c r="F71" s="10">
        <v>113.84</v>
      </c>
      <c r="G71" s="10"/>
      <c r="H71" s="10"/>
      <c r="I71" s="9" t="s">
        <v>14</v>
      </c>
      <c r="J71" s="14" t="s">
        <v>26</v>
      </c>
    </row>
    <row r="72" spans="1:10" x14ac:dyDescent="0.2">
      <c r="A72" s="8">
        <v>45775</v>
      </c>
      <c r="B72" s="9" t="s">
        <v>18</v>
      </c>
      <c r="C72" s="9" t="s">
        <v>38</v>
      </c>
      <c r="D72" s="9" t="s">
        <v>39</v>
      </c>
      <c r="E72" s="10">
        <v>0</v>
      </c>
      <c r="F72" s="10">
        <v>124.29</v>
      </c>
      <c r="G72" s="10"/>
      <c r="H72" s="10"/>
      <c r="I72" s="9" t="s">
        <v>14</v>
      </c>
      <c r="J72" s="14" t="s">
        <v>40</v>
      </c>
    </row>
    <row r="73" spans="1:10" x14ac:dyDescent="0.2">
      <c r="A73" s="8">
        <v>45916</v>
      </c>
      <c r="B73" s="9" t="s">
        <v>18</v>
      </c>
      <c r="C73" s="9" t="s">
        <v>38</v>
      </c>
      <c r="D73" s="9"/>
      <c r="E73" s="10">
        <v>0</v>
      </c>
      <c r="F73" s="10">
        <v>130.12</v>
      </c>
      <c r="G73" s="10"/>
      <c r="H73" s="10"/>
      <c r="I73" s="9" t="s">
        <v>14</v>
      </c>
      <c r="J73" s="14" t="s">
        <v>40</v>
      </c>
    </row>
    <row r="74" spans="1:10" x14ac:dyDescent="0.2">
      <c r="A74" s="8">
        <v>46099</v>
      </c>
      <c r="B74" s="9" t="s">
        <v>18</v>
      </c>
      <c r="C74" s="9" t="s">
        <v>38</v>
      </c>
      <c r="D74" s="9"/>
      <c r="E74" s="10">
        <v>0</v>
      </c>
      <c r="F74" s="10">
        <v>28.99</v>
      </c>
      <c r="G74" s="10"/>
      <c r="H74" s="10"/>
      <c r="I74" s="9" t="s">
        <v>14</v>
      </c>
      <c r="J74" s="14" t="s">
        <v>40</v>
      </c>
    </row>
    <row r="75" spans="1:10" x14ac:dyDescent="0.2">
      <c r="A75" s="8">
        <v>46070</v>
      </c>
      <c r="B75" s="9" t="s">
        <v>18</v>
      </c>
      <c r="C75" s="9" t="s">
        <v>38</v>
      </c>
      <c r="D75" s="9"/>
      <c r="E75" s="10">
        <v>0</v>
      </c>
      <c r="F75" s="10">
        <v>44.39</v>
      </c>
      <c r="G75" s="10"/>
      <c r="H75" s="10"/>
      <c r="I75" s="9" t="s">
        <v>14</v>
      </c>
      <c r="J75" s="14" t="s">
        <v>156</v>
      </c>
    </row>
    <row r="76" spans="1:10" x14ac:dyDescent="0.2">
      <c r="A76" s="8">
        <v>45961</v>
      </c>
      <c r="B76" s="9" t="s">
        <v>18</v>
      </c>
      <c r="C76" s="9" t="s">
        <v>114</v>
      </c>
      <c r="D76" s="9" t="s">
        <v>115</v>
      </c>
      <c r="E76" s="10">
        <v>0</v>
      </c>
      <c r="F76" s="10">
        <v>499.75</v>
      </c>
      <c r="G76" s="10"/>
      <c r="H76" s="10"/>
      <c r="I76" s="9" t="s">
        <v>11</v>
      </c>
      <c r="J76" s="14" t="s">
        <v>116</v>
      </c>
    </row>
    <row r="77" spans="1:10" x14ac:dyDescent="0.2">
      <c r="A77" s="8">
        <v>46045</v>
      </c>
      <c r="B77" s="9" t="s">
        <v>18</v>
      </c>
      <c r="C77" s="9" t="s">
        <v>144</v>
      </c>
      <c r="D77" s="9"/>
      <c r="E77" s="10">
        <v>0</v>
      </c>
      <c r="F77" s="10">
        <v>71.92</v>
      </c>
      <c r="G77" s="10"/>
      <c r="H77" s="10"/>
      <c r="I77" s="9" t="s">
        <v>11</v>
      </c>
      <c r="J77" s="14" t="s">
        <v>116</v>
      </c>
    </row>
    <row r="78" spans="1:10" x14ac:dyDescent="0.2">
      <c r="A78" s="8">
        <v>45859</v>
      </c>
      <c r="B78" s="9" t="s">
        <v>18</v>
      </c>
      <c r="C78" s="9" t="s">
        <v>81</v>
      </c>
      <c r="D78" s="9"/>
      <c r="E78" s="10">
        <v>0</v>
      </c>
      <c r="F78" s="10">
        <v>27.39</v>
      </c>
      <c r="G78" s="10"/>
      <c r="H78" s="10"/>
      <c r="I78" s="9" t="s">
        <v>14</v>
      </c>
      <c r="J78" s="14" t="s">
        <v>82</v>
      </c>
    </row>
    <row r="79" spans="1:10" x14ac:dyDescent="0.2">
      <c r="A79" s="8">
        <v>45971</v>
      </c>
      <c r="B79" s="9" t="s">
        <v>18</v>
      </c>
      <c r="C79" s="9" t="s">
        <v>122</v>
      </c>
      <c r="D79" s="9"/>
      <c r="E79" s="10">
        <v>0</v>
      </c>
      <c r="F79" s="10">
        <v>86.46</v>
      </c>
      <c r="G79" s="10"/>
      <c r="H79" s="10"/>
      <c r="I79" s="9" t="s">
        <v>11</v>
      </c>
      <c r="J79" s="14" t="s">
        <v>82</v>
      </c>
    </row>
    <row r="80" spans="1:10" x14ac:dyDescent="0.2">
      <c r="A80" s="8">
        <v>46097</v>
      </c>
      <c r="B80" s="9" t="s">
        <v>18</v>
      </c>
      <c r="C80" s="9" t="s">
        <v>122</v>
      </c>
      <c r="D80" s="9" t="s">
        <v>161</v>
      </c>
      <c r="E80" s="10">
        <v>0</v>
      </c>
      <c r="F80" s="10">
        <v>28.26</v>
      </c>
      <c r="G80" s="10"/>
      <c r="H80" s="10"/>
      <c r="I80" s="9" t="s">
        <v>11</v>
      </c>
      <c r="J80" s="14" t="s">
        <v>82</v>
      </c>
    </row>
    <row r="81" spans="1:10" x14ac:dyDescent="0.2">
      <c r="A81" s="8">
        <v>45769</v>
      </c>
      <c r="B81" s="9" t="s">
        <v>18</v>
      </c>
      <c r="C81" s="9" t="s">
        <v>32</v>
      </c>
      <c r="D81" s="9"/>
      <c r="E81" s="10">
        <v>0</v>
      </c>
      <c r="F81" s="10">
        <v>19.2</v>
      </c>
      <c r="G81" s="10"/>
      <c r="H81" s="10"/>
      <c r="I81" s="9" t="s">
        <v>11</v>
      </c>
      <c r="J81" s="14" t="s">
        <v>33</v>
      </c>
    </row>
    <row r="82" spans="1:10" x14ac:dyDescent="0.2">
      <c r="A82" s="8">
        <v>45791</v>
      </c>
      <c r="B82" s="9" t="s">
        <v>18</v>
      </c>
      <c r="C82" s="9" t="s">
        <v>32</v>
      </c>
      <c r="D82" s="9"/>
      <c r="E82" s="10">
        <v>0</v>
      </c>
      <c r="F82" s="10">
        <v>19.2</v>
      </c>
      <c r="G82" s="10"/>
      <c r="H82" s="10"/>
      <c r="I82" s="9" t="s">
        <v>11</v>
      </c>
      <c r="J82" s="14" t="s">
        <v>59</v>
      </c>
    </row>
    <row r="83" spans="1:10" x14ac:dyDescent="0.2">
      <c r="A83" s="8">
        <v>45821</v>
      </c>
      <c r="B83" s="9" t="s">
        <v>18</v>
      </c>
      <c r="C83" s="9" t="s">
        <v>32</v>
      </c>
      <c r="D83" s="9"/>
      <c r="E83" s="10">
        <v>0</v>
      </c>
      <c r="F83" s="10">
        <v>19.2</v>
      </c>
      <c r="G83" s="10"/>
      <c r="H83" s="10"/>
      <c r="I83" s="9" t="s">
        <v>11</v>
      </c>
      <c r="J83" s="14" t="s">
        <v>59</v>
      </c>
    </row>
    <row r="84" spans="1:10" x14ac:dyDescent="0.2">
      <c r="A84" s="8">
        <v>45853</v>
      </c>
      <c r="B84" s="9" t="s">
        <v>18</v>
      </c>
      <c r="C84" s="9" t="s">
        <v>32</v>
      </c>
      <c r="D84" s="9"/>
      <c r="E84" s="10">
        <v>0</v>
      </c>
      <c r="F84" s="10">
        <v>19.2</v>
      </c>
      <c r="G84" s="10"/>
      <c r="H84" s="10"/>
      <c r="I84" s="9" t="s">
        <v>11</v>
      </c>
      <c r="J84" s="14" t="s">
        <v>59</v>
      </c>
    </row>
    <row r="85" spans="1:10" x14ac:dyDescent="0.2">
      <c r="A85" s="8">
        <v>45882</v>
      </c>
      <c r="B85" s="9" t="s">
        <v>18</v>
      </c>
      <c r="C85" s="9" t="s">
        <v>32</v>
      </c>
      <c r="D85" s="9"/>
      <c r="E85" s="10">
        <v>0</v>
      </c>
      <c r="F85" s="10">
        <v>19.2</v>
      </c>
      <c r="G85" s="10"/>
      <c r="H85" s="10"/>
      <c r="I85" s="9" t="s">
        <v>11</v>
      </c>
      <c r="J85" s="14" t="s">
        <v>59</v>
      </c>
    </row>
    <row r="86" spans="1:10" x14ac:dyDescent="0.2">
      <c r="A86" s="8">
        <v>45915</v>
      </c>
      <c r="B86" s="9" t="s">
        <v>18</v>
      </c>
      <c r="C86" s="9" t="s">
        <v>32</v>
      </c>
      <c r="D86" s="9"/>
      <c r="E86" s="10">
        <v>0</v>
      </c>
      <c r="F86" s="10">
        <v>19.2</v>
      </c>
      <c r="G86" s="10"/>
      <c r="H86" s="10"/>
      <c r="I86" s="9" t="s">
        <v>11</v>
      </c>
      <c r="J86" s="14" t="s">
        <v>59</v>
      </c>
    </row>
    <row r="87" spans="1:10" x14ac:dyDescent="0.2">
      <c r="A87" s="8">
        <v>45945</v>
      </c>
      <c r="B87" s="9" t="s">
        <v>18</v>
      </c>
      <c r="C87" s="9" t="s">
        <v>32</v>
      </c>
      <c r="D87" s="9"/>
      <c r="E87" s="10">
        <v>0</v>
      </c>
      <c r="F87" s="10">
        <v>19.2</v>
      </c>
      <c r="G87" s="10"/>
      <c r="H87" s="10"/>
      <c r="I87" s="9" t="s">
        <v>11</v>
      </c>
      <c r="J87" s="14" t="s">
        <v>59</v>
      </c>
    </row>
    <row r="88" spans="1:10" x14ac:dyDescent="0.2">
      <c r="A88" s="8">
        <v>45974</v>
      </c>
      <c r="B88" s="9" t="s">
        <v>18</v>
      </c>
      <c r="C88" s="9" t="s">
        <v>32</v>
      </c>
      <c r="D88" s="9"/>
      <c r="E88" s="10">
        <v>0</v>
      </c>
      <c r="F88" s="10">
        <v>19.2</v>
      </c>
      <c r="G88" s="10"/>
      <c r="H88" s="10"/>
      <c r="I88" s="9" t="s">
        <v>11</v>
      </c>
      <c r="J88" s="14" t="s">
        <v>59</v>
      </c>
    </row>
    <row r="89" spans="1:10" x14ac:dyDescent="0.2">
      <c r="A89" s="8">
        <v>46006</v>
      </c>
      <c r="B89" s="9" t="s">
        <v>18</v>
      </c>
      <c r="C89" s="9" t="s">
        <v>32</v>
      </c>
      <c r="D89" s="9"/>
      <c r="E89" s="10">
        <v>0</v>
      </c>
      <c r="F89" s="10">
        <v>19.2</v>
      </c>
      <c r="G89" s="10"/>
      <c r="H89" s="10"/>
      <c r="I89" s="9" t="s">
        <v>11</v>
      </c>
      <c r="J89" s="14" t="s">
        <v>59</v>
      </c>
    </row>
    <row r="90" spans="1:10" x14ac:dyDescent="0.2">
      <c r="A90" s="8">
        <v>46015</v>
      </c>
      <c r="B90" s="9" t="s">
        <v>18</v>
      </c>
      <c r="C90" s="9" t="s">
        <v>137</v>
      </c>
      <c r="D90" s="9"/>
      <c r="E90" s="10">
        <v>0</v>
      </c>
      <c r="F90" s="10">
        <v>19.97</v>
      </c>
      <c r="G90" s="10"/>
      <c r="H90" s="10"/>
      <c r="I90" s="9" t="s">
        <v>11</v>
      </c>
      <c r="J90" s="14" t="s">
        <v>59</v>
      </c>
    </row>
    <row r="91" spans="1:10" x14ac:dyDescent="0.2">
      <c r="A91" s="8">
        <v>46036</v>
      </c>
      <c r="B91" s="9" t="s">
        <v>18</v>
      </c>
      <c r="C91" s="9" t="s">
        <v>32</v>
      </c>
      <c r="D91" s="9"/>
      <c r="E91" s="10">
        <v>0</v>
      </c>
      <c r="F91" s="10">
        <v>19.2</v>
      </c>
      <c r="G91" s="10"/>
      <c r="H91" s="10"/>
      <c r="I91" s="9" t="s">
        <v>11</v>
      </c>
      <c r="J91" s="14" t="s">
        <v>59</v>
      </c>
    </row>
    <row r="92" spans="1:10" x14ac:dyDescent="0.2">
      <c r="A92" s="8">
        <v>46045</v>
      </c>
      <c r="B92" s="9" t="s">
        <v>18</v>
      </c>
      <c r="C92" s="9" t="s">
        <v>93</v>
      </c>
      <c r="D92" s="9"/>
      <c r="E92" s="10">
        <v>0</v>
      </c>
      <c r="F92" s="10">
        <v>925.2</v>
      </c>
      <c r="G92" s="10"/>
      <c r="H92" s="10"/>
      <c r="I92" s="9" t="s">
        <v>11</v>
      </c>
      <c r="J92" s="14" t="s">
        <v>59</v>
      </c>
    </row>
    <row r="93" spans="1:10" x14ac:dyDescent="0.2">
      <c r="A93" s="8">
        <v>46048</v>
      </c>
      <c r="B93" s="9" t="s">
        <v>18</v>
      </c>
      <c r="C93" s="9" t="s">
        <v>137</v>
      </c>
      <c r="D93" s="9"/>
      <c r="E93" s="10">
        <v>0</v>
      </c>
      <c r="F93" s="10">
        <v>19.97</v>
      </c>
      <c r="G93" s="10"/>
      <c r="H93" s="10"/>
      <c r="I93" s="9" t="s">
        <v>11</v>
      </c>
      <c r="J93" s="14" t="s">
        <v>59</v>
      </c>
    </row>
    <row r="94" spans="1:10" x14ac:dyDescent="0.2">
      <c r="A94" s="8">
        <v>46062</v>
      </c>
      <c r="B94" s="9" t="s">
        <v>18</v>
      </c>
      <c r="C94" s="9" t="s">
        <v>154</v>
      </c>
      <c r="D94" s="9"/>
      <c r="E94" s="10">
        <v>0</v>
      </c>
      <c r="F94" s="10">
        <v>104.99</v>
      </c>
      <c r="G94" s="10"/>
      <c r="H94" s="10"/>
      <c r="I94" s="9" t="s">
        <v>11</v>
      </c>
      <c r="J94" s="14" t="s">
        <v>59</v>
      </c>
    </row>
    <row r="95" spans="1:10" x14ac:dyDescent="0.2">
      <c r="A95" s="8">
        <v>46066</v>
      </c>
      <c r="B95" s="9" t="s">
        <v>18</v>
      </c>
      <c r="C95" s="9" t="s">
        <v>32</v>
      </c>
      <c r="D95" s="9"/>
      <c r="E95" s="10">
        <v>0</v>
      </c>
      <c r="F95" s="10">
        <v>19.2</v>
      </c>
      <c r="G95" s="10"/>
      <c r="H95" s="10"/>
      <c r="I95" s="9" t="s">
        <v>11</v>
      </c>
      <c r="J95" s="14" t="s">
        <v>59</v>
      </c>
    </row>
    <row r="96" spans="1:10" x14ac:dyDescent="0.2">
      <c r="A96" s="8">
        <v>46077</v>
      </c>
      <c r="B96" s="9" t="s">
        <v>18</v>
      </c>
      <c r="C96" s="9" t="s">
        <v>137</v>
      </c>
      <c r="D96" s="9"/>
      <c r="E96" s="10">
        <v>0</v>
      </c>
      <c r="F96" s="10">
        <v>19.97</v>
      </c>
      <c r="G96" s="10"/>
      <c r="H96" s="10"/>
      <c r="I96" s="9" t="s">
        <v>11</v>
      </c>
      <c r="J96" s="14" t="s">
        <v>59</v>
      </c>
    </row>
    <row r="97" spans="1:10" x14ac:dyDescent="0.2">
      <c r="A97" s="8">
        <v>46094</v>
      </c>
      <c r="B97" s="9" t="s">
        <v>18</v>
      </c>
      <c r="C97" s="9" t="s">
        <v>32</v>
      </c>
      <c r="D97" s="9"/>
      <c r="E97" s="10">
        <v>0</v>
      </c>
      <c r="F97" s="10">
        <v>19.2</v>
      </c>
      <c r="G97" s="10"/>
      <c r="H97" s="10"/>
      <c r="I97" s="9" t="s">
        <v>11</v>
      </c>
      <c r="J97" s="14" t="s">
        <v>59</v>
      </c>
    </row>
    <row r="98" spans="1:10" x14ac:dyDescent="0.2">
      <c r="A98" s="8">
        <v>46105</v>
      </c>
      <c r="B98" s="9" t="s">
        <v>18</v>
      </c>
      <c r="C98" s="9" t="s">
        <v>137</v>
      </c>
      <c r="D98" s="9"/>
      <c r="E98" s="10">
        <v>0</v>
      </c>
      <c r="F98" s="10">
        <v>19.97</v>
      </c>
      <c r="G98" s="10"/>
      <c r="H98" s="10"/>
      <c r="I98" s="9" t="s">
        <v>11</v>
      </c>
      <c r="J98" s="14" t="s">
        <v>59</v>
      </c>
    </row>
    <row r="99" spans="1:10" x14ac:dyDescent="0.2">
      <c r="A99" s="8">
        <v>45895</v>
      </c>
      <c r="B99" s="9" t="s">
        <v>18</v>
      </c>
      <c r="C99" s="9" t="s">
        <v>89</v>
      </c>
      <c r="D99" s="9" t="s">
        <v>90</v>
      </c>
      <c r="E99" s="10">
        <v>0</v>
      </c>
      <c r="F99" s="10">
        <v>100</v>
      </c>
      <c r="G99" s="10"/>
      <c r="H99" s="10"/>
      <c r="I99" s="9" t="s">
        <v>14</v>
      </c>
      <c r="J99" s="14" t="s">
        <v>91</v>
      </c>
    </row>
    <row r="100" spans="1:10" x14ac:dyDescent="0.2">
      <c r="A100" s="8">
        <v>46076</v>
      </c>
      <c r="B100" s="9" t="s">
        <v>18</v>
      </c>
      <c r="C100" s="9" t="s">
        <v>47</v>
      </c>
      <c r="D100" s="9"/>
      <c r="E100" s="10">
        <v>0</v>
      </c>
      <c r="F100" s="10">
        <v>6.28</v>
      </c>
      <c r="G100" s="10"/>
      <c r="H100" s="10"/>
      <c r="I100" s="9" t="s">
        <v>11</v>
      </c>
      <c r="J100" s="14" t="s">
        <v>123</v>
      </c>
    </row>
    <row r="101" spans="1:10" x14ac:dyDescent="0.2">
      <c r="A101" s="8">
        <v>45778</v>
      </c>
      <c r="B101" s="9" t="s">
        <v>18</v>
      </c>
      <c r="C101" s="9" t="s">
        <v>53</v>
      </c>
      <c r="D101" s="9"/>
      <c r="E101" s="10">
        <v>0</v>
      </c>
      <c r="F101" s="10">
        <v>590</v>
      </c>
      <c r="G101" s="10"/>
      <c r="H101" s="10"/>
      <c r="I101" s="9" t="s">
        <v>11</v>
      </c>
      <c r="J101" s="14" t="s">
        <v>54</v>
      </c>
    </row>
    <row r="102" spans="1:10" x14ac:dyDescent="0.2">
      <c r="A102" s="8">
        <v>45785</v>
      </c>
      <c r="B102" s="9" t="s">
        <v>18</v>
      </c>
      <c r="C102" s="9" t="s">
        <v>58</v>
      </c>
      <c r="D102" s="9"/>
      <c r="E102" s="10">
        <v>0</v>
      </c>
      <c r="F102" s="10">
        <v>47</v>
      </c>
      <c r="G102" s="10"/>
      <c r="H102" s="10"/>
      <c r="I102" s="9" t="s">
        <v>11</v>
      </c>
      <c r="J102" s="14" t="s">
        <v>54</v>
      </c>
    </row>
    <row r="103" spans="1:10" x14ac:dyDescent="0.2">
      <c r="A103" s="8">
        <v>46024</v>
      </c>
      <c r="B103" s="9" t="s">
        <v>18</v>
      </c>
      <c r="C103" s="9" t="s">
        <v>138</v>
      </c>
      <c r="D103" s="9"/>
      <c r="E103" s="10">
        <v>0</v>
      </c>
      <c r="F103" s="10">
        <v>144</v>
      </c>
      <c r="G103" s="10"/>
      <c r="H103" s="10"/>
      <c r="I103" s="9" t="s">
        <v>14</v>
      </c>
      <c r="J103" s="14" t="s">
        <v>54</v>
      </c>
    </row>
    <row r="104" spans="1:10" x14ac:dyDescent="0.2">
      <c r="A104" s="8">
        <v>46050</v>
      </c>
      <c r="B104" s="9" t="s">
        <v>18</v>
      </c>
      <c r="C104" s="9" t="s">
        <v>146</v>
      </c>
      <c r="D104" s="9"/>
      <c r="E104" s="10">
        <v>0</v>
      </c>
      <c r="F104" s="10">
        <v>30</v>
      </c>
      <c r="G104" s="10"/>
      <c r="H104" s="10"/>
      <c r="I104" s="9" t="s">
        <v>11</v>
      </c>
      <c r="J104" s="14" t="s">
        <v>147</v>
      </c>
    </row>
    <row r="105" spans="1:10" x14ac:dyDescent="0.2">
      <c r="A105" s="8">
        <v>46050</v>
      </c>
      <c r="B105" s="9" t="s">
        <v>18</v>
      </c>
      <c r="C105" s="9" t="s">
        <v>148</v>
      </c>
      <c r="D105" s="9"/>
      <c r="E105" s="10">
        <v>0</v>
      </c>
      <c r="F105" s="10">
        <v>155.88</v>
      </c>
      <c r="G105" s="10"/>
      <c r="H105" s="10"/>
      <c r="I105" s="9" t="s">
        <v>11</v>
      </c>
      <c r="J105" s="14" t="s">
        <v>147</v>
      </c>
    </row>
    <row r="106" spans="1:10" x14ac:dyDescent="0.2">
      <c r="A106" s="8">
        <v>45764</v>
      </c>
      <c r="B106" s="9" t="s">
        <v>18</v>
      </c>
      <c r="C106" s="9" t="s">
        <v>30</v>
      </c>
      <c r="D106" s="9"/>
      <c r="E106" s="10">
        <v>0</v>
      </c>
      <c r="F106" s="10">
        <v>71.28</v>
      </c>
      <c r="G106" s="10"/>
      <c r="H106" s="10"/>
      <c r="I106" s="9" t="s">
        <v>11</v>
      </c>
      <c r="J106" s="14" t="s">
        <v>31</v>
      </c>
    </row>
    <row r="107" spans="1:10" x14ac:dyDescent="0.2">
      <c r="A107" s="8">
        <v>45771</v>
      </c>
      <c r="B107" s="9" t="s">
        <v>18</v>
      </c>
      <c r="C107" s="9" t="s">
        <v>35</v>
      </c>
      <c r="D107" s="9"/>
      <c r="E107" s="10">
        <v>0</v>
      </c>
      <c r="F107" s="10">
        <v>34.26</v>
      </c>
      <c r="G107" s="10"/>
      <c r="H107" s="10"/>
      <c r="I107" s="9" t="s">
        <v>11</v>
      </c>
      <c r="J107" s="14" t="s">
        <v>31</v>
      </c>
    </row>
    <row r="108" spans="1:10" x14ac:dyDescent="0.2">
      <c r="A108" s="8">
        <v>45796</v>
      </c>
      <c r="B108" s="9" t="s">
        <v>18</v>
      </c>
      <c r="C108" s="9" t="s">
        <v>30</v>
      </c>
      <c r="D108" s="9"/>
      <c r="E108" s="10">
        <v>0</v>
      </c>
      <c r="F108" s="10">
        <v>71.28</v>
      </c>
      <c r="G108" s="10"/>
      <c r="H108" s="10"/>
      <c r="I108" s="9" t="s">
        <v>11</v>
      </c>
      <c r="J108" s="14" t="s">
        <v>31</v>
      </c>
    </row>
    <row r="109" spans="1:10" x14ac:dyDescent="0.2">
      <c r="A109" s="8">
        <v>45804</v>
      </c>
      <c r="B109" s="9" t="s">
        <v>18</v>
      </c>
      <c r="C109" s="9" t="s">
        <v>35</v>
      </c>
      <c r="D109" s="9"/>
      <c r="E109" s="10">
        <v>0</v>
      </c>
      <c r="F109" s="10">
        <v>32.4</v>
      </c>
      <c r="G109" s="10"/>
      <c r="H109" s="10"/>
      <c r="I109" s="9" t="s">
        <v>11</v>
      </c>
      <c r="J109" s="14" t="s">
        <v>31</v>
      </c>
    </row>
    <row r="110" spans="1:10" x14ac:dyDescent="0.2">
      <c r="A110" s="8">
        <v>45825</v>
      </c>
      <c r="B110" s="9" t="s">
        <v>18</v>
      </c>
      <c r="C110" s="9" t="s">
        <v>30</v>
      </c>
      <c r="D110" s="9"/>
      <c r="E110" s="10">
        <v>0</v>
      </c>
      <c r="F110" s="10">
        <v>80.52</v>
      </c>
      <c r="G110" s="10"/>
      <c r="H110" s="10"/>
      <c r="I110" s="9" t="s">
        <v>11</v>
      </c>
      <c r="J110" s="14" t="s">
        <v>31</v>
      </c>
    </row>
    <row r="111" spans="1:10" x14ac:dyDescent="0.2">
      <c r="A111" s="8">
        <v>45832</v>
      </c>
      <c r="B111" s="9" t="s">
        <v>18</v>
      </c>
      <c r="C111" s="9" t="s">
        <v>35</v>
      </c>
      <c r="D111" s="9"/>
      <c r="E111" s="10">
        <v>0</v>
      </c>
      <c r="F111" s="10">
        <v>32.4</v>
      </c>
      <c r="G111" s="10"/>
      <c r="H111" s="10"/>
      <c r="I111" s="9" t="s">
        <v>11</v>
      </c>
      <c r="J111" s="14" t="s">
        <v>31</v>
      </c>
    </row>
    <row r="112" spans="1:10" x14ac:dyDescent="0.2">
      <c r="A112" s="8">
        <v>45855</v>
      </c>
      <c r="B112" s="9" t="s">
        <v>18</v>
      </c>
      <c r="C112" s="9" t="s">
        <v>30</v>
      </c>
      <c r="D112" s="9"/>
      <c r="E112" s="10">
        <v>0</v>
      </c>
      <c r="F112" s="10">
        <v>83.88</v>
      </c>
      <c r="G112" s="10"/>
      <c r="H112" s="10"/>
      <c r="I112" s="9" t="s">
        <v>11</v>
      </c>
      <c r="J112" s="14" t="s">
        <v>31</v>
      </c>
    </row>
    <row r="113" spans="1:10" x14ac:dyDescent="0.2">
      <c r="A113" s="8">
        <v>45862</v>
      </c>
      <c r="B113" s="9" t="s">
        <v>18</v>
      </c>
      <c r="C113" s="9" t="s">
        <v>35</v>
      </c>
      <c r="D113" s="9"/>
      <c r="E113" s="10">
        <v>0</v>
      </c>
      <c r="F113" s="10">
        <v>33.19</v>
      </c>
      <c r="G113" s="10"/>
      <c r="H113" s="10"/>
      <c r="I113" s="9" t="s">
        <v>11</v>
      </c>
      <c r="J113" s="14" t="s">
        <v>31</v>
      </c>
    </row>
    <row r="114" spans="1:10" x14ac:dyDescent="0.2">
      <c r="A114" s="8">
        <v>45887</v>
      </c>
      <c r="B114" s="9" t="s">
        <v>18</v>
      </c>
      <c r="C114" s="9" t="s">
        <v>30</v>
      </c>
      <c r="D114" s="9"/>
      <c r="E114" s="10">
        <v>0</v>
      </c>
      <c r="F114" s="10">
        <v>83.88</v>
      </c>
      <c r="G114" s="10"/>
      <c r="H114" s="10"/>
      <c r="I114" s="9" t="s">
        <v>11</v>
      </c>
      <c r="J114" s="14" t="s">
        <v>31</v>
      </c>
    </row>
    <row r="115" spans="1:10" x14ac:dyDescent="0.2">
      <c r="A115" s="8">
        <v>45895</v>
      </c>
      <c r="B115" s="9" t="s">
        <v>18</v>
      </c>
      <c r="C115" s="9" t="s">
        <v>35</v>
      </c>
      <c r="D115" s="9"/>
      <c r="E115" s="10">
        <v>0</v>
      </c>
      <c r="F115" s="10">
        <v>32.4</v>
      </c>
      <c r="G115" s="10"/>
      <c r="H115" s="10"/>
      <c r="I115" s="9" t="s">
        <v>11</v>
      </c>
      <c r="J115" s="14" t="s">
        <v>31</v>
      </c>
    </row>
    <row r="116" spans="1:10" x14ac:dyDescent="0.2">
      <c r="A116" s="8">
        <v>45917</v>
      </c>
      <c r="B116" s="9" t="s">
        <v>18</v>
      </c>
      <c r="C116" s="9" t="s">
        <v>30</v>
      </c>
      <c r="D116" s="9"/>
      <c r="E116" s="10">
        <v>0</v>
      </c>
      <c r="F116" s="10">
        <v>83.88</v>
      </c>
      <c r="G116" s="10"/>
      <c r="H116" s="10"/>
      <c r="I116" s="9" t="s">
        <v>11</v>
      </c>
      <c r="J116" s="14" t="s">
        <v>31</v>
      </c>
    </row>
    <row r="117" spans="1:10" x14ac:dyDescent="0.2">
      <c r="A117" s="8">
        <v>45924</v>
      </c>
      <c r="B117" s="9" t="s">
        <v>18</v>
      </c>
      <c r="C117" s="9" t="s">
        <v>35</v>
      </c>
      <c r="D117" s="9"/>
      <c r="E117" s="10">
        <v>0</v>
      </c>
      <c r="F117" s="10">
        <v>32.4</v>
      </c>
      <c r="G117" s="10"/>
      <c r="H117" s="10"/>
      <c r="I117" s="9" t="s">
        <v>11</v>
      </c>
      <c r="J117" s="14" t="s">
        <v>31</v>
      </c>
    </row>
    <row r="118" spans="1:10" x14ac:dyDescent="0.2">
      <c r="A118" s="8">
        <v>45947</v>
      </c>
      <c r="B118" s="9" t="s">
        <v>18</v>
      </c>
      <c r="C118" s="9" t="s">
        <v>30</v>
      </c>
      <c r="D118" s="9"/>
      <c r="E118" s="10">
        <v>0</v>
      </c>
      <c r="F118" s="10">
        <v>83.88</v>
      </c>
      <c r="G118" s="10"/>
      <c r="H118" s="10"/>
      <c r="I118" s="9" t="s">
        <v>11</v>
      </c>
      <c r="J118" s="14" t="s">
        <v>31</v>
      </c>
    </row>
    <row r="119" spans="1:10" x14ac:dyDescent="0.2">
      <c r="A119" s="8">
        <v>45954</v>
      </c>
      <c r="B119" s="9" t="s">
        <v>18</v>
      </c>
      <c r="C119" s="9" t="s">
        <v>35</v>
      </c>
      <c r="D119" s="9"/>
      <c r="E119" s="10">
        <v>0</v>
      </c>
      <c r="F119" s="10">
        <v>32.4</v>
      </c>
      <c r="G119" s="10"/>
      <c r="H119" s="10"/>
      <c r="I119" s="9" t="s">
        <v>11</v>
      </c>
      <c r="J119" s="14" t="s">
        <v>31</v>
      </c>
    </row>
    <row r="120" spans="1:10" x14ac:dyDescent="0.2">
      <c r="A120" s="8">
        <v>45980</v>
      </c>
      <c r="B120" s="9" t="s">
        <v>18</v>
      </c>
      <c r="C120" s="9" t="s">
        <v>30</v>
      </c>
      <c r="D120" s="9"/>
      <c r="E120" s="10">
        <v>0</v>
      </c>
      <c r="F120" s="10">
        <v>83.88</v>
      </c>
      <c r="G120" s="10"/>
      <c r="H120" s="10"/>
      <c r="I120" s="9" t="s">
        <v>11</v>
      </c>
      <c r="J120" s="14" t="s">
        <v>31</v>
      </c>
    </row>
    <row r="121" spans="1:10" x14ac:dyDescent="0.2">
      <c r="A121" s="8">
        <v>45985</v>
      </c>
      <c r="B121" s="9" t="s">
        <v>18</v>
      </c>
      <c r="C121" s="9" t="s">
        <v>35</v>
      </c>
      <c r="D121" s="9"/>
      <c r="E121" s="10">
        <v>0</v>
      </c>
      <c r="F121" s="10">
        <v>32.83</v>
      </c>
      <c r="G121" s="10"/>
      <c r="H121" s="10"/>
      <c r="I121" s="9" t="s">
        <v>11</v>
      </c>
      <c r="J121" s="14" t="s">
        <v>31</v>
      </c>
    </row>
    <row r="122" spans="1:10" x14ac:dyDescent="0.2">
      <c r="A122" s="8">
        <v>46008</v>
      </c>
      <c r="B122" s="9" t="s">
        <v>18</v>
      </c>
      <c r="C122" s="9" t="s">
        <v>30</v>
      </c>
      <c r="D122" s="9"/>
      <c r="E122" s="10">
        <v>0</v>
      </c>
      <c r="F122" s="10">
        <v>83.88</v>
      </c>
      <c r="G122" s="10"/>
      <c r="H122" s="10"/>
      <c r="I122" s="9" t="s">
        <v>11</v>
      </c>
      <c r="J122" s="14" t="s">
        <v>31</v>
      </c>
    </row>
    <row r="123" spans="1:10" x14ac:dyDescent="0.2">
      <c r="A123" s="8">
        <v>46020</v>
      </c>
      <c r="B123" s="9" t="s">
        <v>18</v>
      </c>
      <c r="C123" s="9" t="s">
        <v>35</v>
      </c>
      <c r="D123" s="9"/>
      <c r="E123" s="10">
        <v>0</v>
      </c>
      <c r="F123" s="10">
        <v>32.4</v>
      </c>
      <c r="G123" s="10"/>
      <c r="H123" s="10"/>
      <c r="I123" s="9" t="s">
        <v>11</v>
      </c>
      <c r="J123" s="14" t="s">
        <v>31</v>
      </c>
    </row>
    <row r="124" spans="1:10" x14ac:dyDescent="0.2">
      <c r="A124" s="8">
        <v>46041</v>
      </c>
      <c r="B124" s="9" t="s">
        <v>18</v>
      </c>
      <c r="C124" s="9" t="s">
        <v>30</v>
      </c>
      <c r="D124" s="9"/>
      <c r="E124" s="10">
        <v>0</v>
      </c>
      <c r="F124" s="10">
        <v>83.88</v>
      </c>
      <c r="G124" s="10"/>
      <c r="H124" s="10"/>
      <c r="I124" s="9" t="s">
        <v>11</v>
      </c>
      <c r="J124" s="14" t="s">
        <v>31</v>
      </c>
    </row>
    <row r="125" spans="1:10" x14ac:dyDescent="0.2">
      <c r="A125" s="8">
        <v>46048</v>
      </c>
      <c r="B125" s="9" t="s">
        <v>18</v>
      </c>
      <c r="C125" s="9" t="s">
        <v>35</v>
      </c>
      <c r="D125" s="9"/>
      <c r="E125" s="10">
        <v>0</v>
      </c>
      <c r="F125" s="10">
        <v>32.4</v>
      </c>
      <c r="G125" s="10"/>
      <c r="H125" s="10"/>
      <c r="I125" s="9" t="s">
        <v>11</v>
      </c>
      <c r="J125" s="14" t="s">
        <v>31</v>
      </c>
    </row>
    <row r="126" spans="1:10" x14ac:dyDescent="0.2">
      <c r="A126" s="8">
        <v>46070</v>
      </c>
      <c r="B126" s="9" t="s">
        <v>18</v>
      </c>
      <c r="C126" s="9" t="s">
        <v>30</v>
      </c>
      <c r="D126" s="9"/>
      <c r="E126" s="10">
        <v>0</v>
      </c>
      <c r="F126" s="10">
        <v>83.88</v>
      </c>
      <c r="G126" s="10"/>
      <c r="H126" s="10"/>
      <c r="I126" s="9" t="s">
        <v>11</v>
      </c>
      <c r="J126" s="14" t="s">
        <v>31</v>
      </c>
    </row>
    <row r="127" spans="1:10" x14ac:dyDescent="0.2">
      <c r="A127" s="8">
        <v>46077</v>
      </c>
      <c r="B127" s="9" t="s">
        <v>18</v>
      </c>
      <c r="C127" s="9" t="s">
        <v>35</v>
      </c>
      <c r="D127" s="9"/>
      <c r="E127" s="10">
        <v>0</v>
      </c>
      <c r="F127" s="10">
        <v>32.4</v>
      </c>
      <c r="G127" s="10"/>
      <c r="H127" s="10"/>
      <c r="I127" s="9" t="s">
        <v>11</v>
      </c>
      <c r="J127" s="14" t="s">
        <v>31</v>
      </c>
    </row>
    <row r="128" spans="1:10" x14ac:dyDescent="0.2">
      <c r="A128" s="8">
        <v>46098</v>
      </c>
      <c r="B128" s="9" t="s">
        <v>18</v>
      </c>
      <c r="C128" s="9" t="s">
        <v>30</v>
      </c>
      <c r="D128" s="9"/>
      <c r="E128" s="10">
        <v>0</v>
      </c>
      <c r="F128" s="10">
        <v>83.88</v>
      </c>
      <c r="G128" s="10"/>
      <c r="H128" s="10"/>
      <c r="I128" s="9" t="s">
        <v>11</v>
      </c>
      <c r="J128" s="14" t="s">
        <v>31</v>
      </c>
    </row>
    <row r="129" spans="1:10" x14ac:dyDescent="0.2">
      <c r="A129" s="8">
        <v>46105</v>
      </c>
      <c r="B129" s="9" t="s">
        <v>18</v>
      </c>
      <c r="C129" s="9" t="s">
        <v>35</v>
      </c>
      <c r="D129" s="9"/>
      <c r="E129" s="10">
        <v>0</v>
      </c>
      <c r="F129" s="10">
        <v>32.4</v>
      </c>
      <c r="G129" s="10"/>
      <c r="H129" s="10"/>
      <c r="I129" s="9" t="s">
        <v>11</v>
      </c>
      <c r="J129" s="14" t="s">
        <v>31</v>
      </c>
    </row>
    <row r="130" spans="1:10" x14ac:dyDescent="0.2">
      <c r="A130" s="8">
        <v>45923</v>
      </c>
      <c r="B130" s="9" t="s">
        <v>18</v>
      </c>
      <c r="C130" s="9" t="s">
        <v>101</v>
      </c>
      <c r="D130" s="9"/>
      <c r="E130" s="10">
        <v>0</v>
      </c>
      <c r="F130" s="10">
        <v>3.94</v>
      </c>
      <c r="G130" s="10"/>
      <c r="H130" s="10"/>
      <c r="I130" s="9" t="s">
        <v>11</v>
      </c>
      <c r="J130" s="14" t="s">
        <v>102</v>
      </c>
    </row>
    <row r="131" spans="1:10" x14ac:dyDescent="0.2">
      <c r="A131" s="8">
        <v>45852</v>
      </c>
      <c r="B131" s="9" t="s">
        <v>18</v>
      </c>
      <c r="C131" s="9" t="s">
        <v>77</v>
      </c>
      <c r="D131" s="9" t="s">
        <v>78</v>
      </c>
      <c r="E131" s="10">
        <v>0</v>
      </c>
      <c r="F131" s="10">
        <v>38.69</v>
      </c>
      <c r="G131" s="10"/>
      <c r="H131" s="10"/>
      <c r="I131" s="9" t="s">
        <v>14</v>
      </c>
      <c r="J131" s="14" t="s">
        <v>79</v>
      </c>
    </row>
    <row r="132" spans="1:10" x14ac:dyDescent="0.2">
      <c r="A132" s="8">
        <v>46035</v>
      </c>
      <c r="B132" s="9" t="s">
        <v>18</v>
      </c>
      <c r="C132" s="9" t="s">
        <v>84</v>
      </c>
      <c r="D132" s="9" t="s">
        <v>142</v>
      </c>
      <c r="E132" s="10">
        <v>0</v>
      </c>
      <c r="F132" s="10">
        <v>179.98</v>
      </c>
      <c r="G132" s="10"/>
      <c r="H132" s="10"/>
      <c r="I132" s="9" t="s">
        <v>14</v>
      </c>
      <c r="J132" s="14" t="s">
        <v>79</v>
      </c>
    </row>
    <row r="133" spans="1:10" x14ac:dyDescent="0.2">
      <c r="A133" s="8">
        <v>46097</v>
      </c>
      <c r="B133" s="9" t="s">
        <v>18</v>
      </c>
      <c r="C133" s="9" t="s">
        <v>84</v>
      </c>
      <c r="D133" s="9"/>
      <c r="E133" s="10">
        <v>0</v>
      </c>
      <c r="F133" s="10">
        <v>27</v>
      </c>
      <c r="G133" s="10"/>
      <c r="H133" s="10"/>
      <c r="I133" s="9" t="s">
        <v>11</v>
      </c>
      <c r="J133" s="14" t="s">
        <v>79</v>
      </c>
    </row>
    <row r="134" spans="1:10" x14ac:dyDescent="0.2">
      <c r="A134" s="8">
        <v>45859</v>
      </c>
      <c r="B134" s="9" t="s">
        <v>18</v>
      </c>
      <c r="C134" s="9" t="s">
        <v>84</v>
      </c>
      <c r="D134" s="9" t="s">
        <v>85</v>
      </c>
      <c r="E134" s="10">
        <v>0</v>
      </c>
      <c r="F134" s="10">
        <v>10.76</v>
      </c>
      <c r="G134" s="10"/>
      <c r="H134" s="10"/>
      <c r="I134" s="9" t="s">
        <v>11</v>
      </c>
      <c r="J134" s="14" t="s">
        <v>86</v>
      </c>
    </row>
    <row r="135" spans="1:10" x14ac:dyDescent="0.2">
      <c r="A135" s="8">
        <v>46097</v>
      </c>
      <c r="B135" s="9" t="s">
        <v>18</v>
      </c>
      <c r="C135" s="9" t="s">
        <v>84</v>
      </c>
      <c r="D135" s="9"/>
      <c r="E135" s="10">
        <v>0</v>
      </c>
      <c r="F135" s="10">
        <v>9.4499999999999993</v>
      </c>
      <c r="G135" s="10"/>
      <c r="H135" s="10"/>
      <c r="I135" s="9" t="s">
        <v>11</v>
      </c>
      <c r="J135" s="14" t="s">
        <v>86</v>
      </c>
    </row>
    <row r="136" spans="1:10" x14ac:dyDescent="0.2">
      <c r="A136" s="8">
        <v>45804</v>
      </c>
      <c r="B136" s="9" t="s">
        <v>18</v>
      </c>
      <c r="C136" s="9" t="s">
        <v>60</v>
      </c>
      <c r="D136" s="9"/>
      <c r="E136" s="10">
        <v>0</v>
      </c>
      <c r="F136" s="10">
        <v>8.02</v>
      </c>
      <c r="G136" s="10"/>
      <c r="H136" s="10"/>
      <c r="I136" s="9" t="s">
        <v>11</v>
      </c>
      <c r="J136" s="14" t="s">
        <v>61</v>
      </c>
    </row>
    <row r="137" spans="1:10" x14ac:dyDescent="0.2">
      <c r="A137" s="8">
        <v>45821</v>
      </c>
      <c r="B137" s="9" t="s">
        <v>18</v>
      </c>
      <c r="C137" s="9" t="s">
        <v>69</v>
      </c>
      <c r="D137" s="9"/>
      <c r="E137" s="10">
        <v>0</v>
      </c>
      <c r="F137" s="10">
        <v>600</v>
      </c>
      <c r="G137" s="10"/>
      <c r="H137" s="10"/>
      <c r="I137" s="9" t="s">
        <v>11</v>
      </c>
      <c r="J137" s="14" t="s">
        <v>61</v>
      </c>
    </row>
    <row r="138" spans="1:10" x14ac:dyDescent="0.2">
      <c r="A138" s="8">
        <v>45960</v>
      </c>
      <c r="B138" s="9" t="s">
        <v>18</v>
      </c>
      <c r="C138" s="9" t="s">
        <v>69</v>
      </c>
      <c r="D138" s="9"/>
      <c r="E138" s="10">
        <v>0</v>
      </c>
      <c r="F138" s="10">
        <v>300</v>
      </c>
      <c r="G138" s="10"/>
      <c r="H138" s="10"/>
      <c r="I138" s="9" t="s">
        <v>11</v>
      </c>
      <c r="J138" s="14" t="s">
        <v>61</v>
      </c>
    </row>
    <row r="139" spans="1:10" x14ac:dyDescent="0.2">
      <c r="A139" s="8">
        <v>45992</v>
      </c>
      <c r="B139" s="9" t="s">
        <v>18</v>
      </c>
      <c r="C139" s="9" t="s">
        <v>126</v>
      </c>
      <c r="D139" s="9" t="s">
        <v>127</v>
      </c>
      <c r="E139" s="10">
        <v>0</v>
      </c>
      <c r="F139" s="10">
        <v>292.5</v>
      </c>
      <c r="G139" s="10"/>
      <c r="H139" s="10"/>
      <c r="I139" s="9" t="s">
        <v>11</v>
      </c>
      <c r="J139" s="14" t="s">
        <v>61</v>
      </c>
    </row>
    <row r="140" spans="1:10" x14ac:dyDescent="0.2">
      <c r="A140" s="8">
        <v>46006</v>
      </c>
      <c r="B140" s="9" t="s">
        <v>18</v>
      </c>
      <c r="C140" s="9" t="s">
        <v>62</v>
      </c>
      <c r="D140" s="9" t="s">
        <v>129</v>
      </c>
      <c r="E140" s="10">
        <v>0</v>
      </c>
      <c r="F140" s="10">
        <v>24.99</v>
      </c>
      <c r="G140" s="10"/>
      <c r="H140" s="10"/>
      <c r="I140" s="9" t="s">
        <v>14</v>
      </c>
      <c r="J140" s="14" t="s">
        <v>61</v>
      </c>
    </row>
    <row r="141" spans="1:10" x14ac:dyDescent="0.2">
      <c r="A141" s="8">
        <v>46006</v>
      </c>
      <c r="B141" s="9" t="s">
        <v>18</v>
      </c>
      <c r="C141" s="9" t="s">
        <v>130</v>
      </c>
      <c r="D141" s="9"/>
      <c r="E141" s="10">
        <v>0</v>
      </c>
      <c r="F141" s="10">
        <v>8.73</v>
      </c>
      <c r="G141" s="10"/>
      <c r="H141" s="10"/>
      <c r="I141" s="9" t="s">
        <v>14</v>
      </c>
      <c r="J141" s="14" t="s">
        <v>61</v>
      </c>
    </row>
    <row r="142" spans="1:10" x14ac:dyDescent="0.2">
      <c r="A142" s="8">
        <v>46010</v>
      </c>
      <c r="B142" s="9" t="s">
        <v>18</v>
      </c>
      <c r="C142" s="9" t="s">
        <v>135</v>
      </c>
      <c r="D142" s="9"/>
      <c r="E142" s="10">
        <v>0</v>
      </c>
      <c r="F142" s="10">
        <v>500</v>
      </c>
      <c r="G142" s="10"/>
      <c r="H142" s="10"/>
      <c r="I142" s="9" t="s">
        <v>14</v>
      </c>
      <c r="J142" s="14" t="s">
        <v>61</v>
      </c>
    </row>
    <row r="143" spans="1:10" x14ac:dyDescent="0.2">
      <c r="A143" s="8">
        <v>46024</v>
      </c>
      <c r="B143" s="9" t="s">
        <v>18</v>
      </c>
      <c r="C143" s="9" t="s">
        <v>69</v>
      </c>
      <c r="D143" s="9"/>
      <c r="E143" s="10">
        <v>0</v>
      </c>
      <c r="F143" s="10">
        <v>300</v>
      </c>
      <c r="G143" s="10"/>
      <c r="H143" s="10"/>
      <c r="I143" s="9" t="s">
        <v>11</v>
      </c>
      <c r="J143" s="14" t="s">
        <v>61</v>
      </c>
    </row>
    <row r="144" spans="1:10" x14ac:dyDescent="0.2">
      <c r="A144" s="8">
        <v>46041</v>
      </c>
      <c r="B144" s="9" t="s">
        <v>18</v>
      </c>
      <c r="C144" s="9" t="s">
        <v>60</v>
      </c>
      <c r="D144" s="9"/>
      <c r="E144" s="10">
        <v>0</v>
      </c>
      <c r="F144" s="10">
        <v>5.37</v>
      </c>
      <c r="G144" s="10"/>
      <c r="H144" s="10"/>
      <c r="I144" s="9" t="s">
        <v>11</v>
      </c>
      <c r="J144" s="14" t="s">
        <v>61</v>
      </c>
    </row>
    <row r="145" spans="1:10" x14ac:dyDescent="0.2">
      <c r="A145" s="8">
        <v>45908</v>
      </c>
      <c r="B145" s="9" t="s">
        <v>18</v>
      </c>
      <c r="C145" s="9" t="s">
        <v>94</v>
      </c>
      <c r="D145" s="9"/>
      <c r="E145" s="10">
        <v>0</v>
      </c>
      <c r="F145" s="10">
        <v>528.54999999999995</v>
      </c>
      <c r="G145" s="10"/>
      <c r="H145" s="10"/>
      <c r="I145" s="9" t="s">
        <v>11</v>
      </c>
      <c r="J145" s="14" t="s">
        <v>95</v>
      </c>
    </row>
    <row r="146" spans="1:10" x14ac:dyDescent="0.2">
      <c r="A146" s="8">
        <v>45909</v>
      </c>
      <c r="B146" s="9" t="s">
        <v>18</v>
      </c>
      <c r="C146" s="9" t="s">
        <v>84</v>
      </c>
      <c r="D146" s="9"/>
      <c r="E146" s="10">
        <v>0</v>
      </c>
      <c r="F146" s="10">
        <v>11.98</v>
      </c>
      <c r="G146" s="10"/>
      <c r="H146" s="10"/>
      <c r="I146" s="9" t="s">
        <v>14</v>
      </c>
      <c r="J146" s="14" t="s">
        <v>95</v>
      </c>
    </row>
    <row r="147" spans="1:10" x14ac:dyDescent="0.2">
      <c r="A147" s="8">
        <v>46006</v>
      </c>
      <c r="B147" s="9" t="s">
        <v>18</v>
      </c>
      <c r="C147" s="9" t="s">
        <v>65</v>
      </c>
      <c r="D147" s="9" t="s">
        <v>131</v>
      </c>
      <c r="E147" s="10">
        <v>0</v>
      </c>
      <c r="F147" s="10">
        <v>59.19</v>
      </c>
      <c r="G147" s="10"/>
      <c r="H147" s="10"/>
      <c r="I147" s="9" t="s">
        <v>14</v>
      </c>
      <c r="J147" s="14" t="s">
        <v>95</v>
      </c>
    </row>
    <row r="148" spans="1:10" x14ac:dyDescent="0.2">
      <c r="A148" s="8">
        <v>46010</v>
      </c>
      <c r="B148" s="9" t="s">
        <v>18</v>
      </c>
      <c r="C148" s="9" t="s">
        <v>132</v>
      </c>
      <c r="D148" s="9" t="s">
        <v>133</v>
      </c>
      <c r="E148" s="10">
        <v>0</v>
      </c>
      <c r="F148" s="10">
        <v>160</v>
      </c>
      <c r="G148" s="10"/>
      <c r="H148" s="10"/>
      <c r="I148" s="9" t="s">
        <v>14</v>
      </c>
      <c r="J148" s="14" t="s">
        <v>134</v>
      </c>
    </row>
    <row r="149" spans="1:10" x14ac:dyDescent="0.2">
      <c r="A149" s="8">
        <v>46010</v>
      </c>
      <c r="B149" s="9" t="s">
        <v>18</v>
      </c>
      <c r="C149" s="9" t="s">
        <v>132</v>
      </c>
      <c r="D149" s="9"/>
      <c r="E149" s="10">
        <v>0</v>
      </c>
      <c r="F149" s="10">
        <v>630</v>
      </c>
      <c r="G149" s="10"/>
      <c r="H149" s="10"/>
      <c r="I149" s="9" t="s">
        <v>11</v>
      </c>
      <c r="J149" s="14" t="s">
        <v>134</v>
      </c>
    </row>
    <row r="150" spans="1:10" x14ac:dyDescent="0.2">
      <c r="A150" s="8">
        <v>46052</v>
      </c>
      <c r="B150" s="9" t="s">
        <v>18</v>
      </c>
      <c r="C150" s="9" t="s">
        <v>149</v>
      </c>
      <c r="D150" s="9"/>
      <c r="E150" s="10">
        <v>0</v>
      </c>
      <c r="F150" s="10">
        <v>2408</v>
      </c>
      <c r="G150" s="10"/>
      <c r="H150" s="10"/>
      <c r="I150" s="9" t="s">
        <v>11</v>
      </c>
      <c r="J150" s="14" t="s">
        <v>134</v>
      </c>
    </row>
    <row r="151" spans="1:10" x14ac:dyDescent="0.2">
      <c r="A151" s="8">
        <v>46076</v>
      </c>
      <c r="B151" s="9" t="s">
        <v>18</v>
      </c>
      <c r="C151" s="9" t="s">
        <v>149</v>
      </c>
      <c r="D151" s="9" t="s">
        <v>157</v>
      </c>
      <c r="E151" s="10">
        <v>0</v>
      </c>
      <c r="F151" s="10">
        <v>1625</v>
      </c>
      <c r="G151" s="10"/>
      <c r="H151" s="10"/>
      <c r="I151" s="9" t="s">
        <v>11</v>
      </c>
      <c r="J151" s="14" t="s">
        <v>134</v>
      </c>
    </row>
    <row r="152" spans="1:10" x14ac:dyDescent="0.2">
      <c r="J152" s="13"/>
    </row>
    <row r="153" spans="1:10" ht="12" x14ac:dyDescent="0.2">
      <c r="A153" s="11" t="s">
        <v>171</v>
      </c>
      <c r="B153" s="11"/>
      <c r="C153" s="11"/>
      <c r="D153" s="11"/>
      <c r="E153" s="12"/>
      <c r="F153" s="12">
        <f>SUM(F2:F152)</f>
        <v>23690.089999999989</v>
      </c>
      <c r="G153" s="12"/>
      <c r="H153" s="12"/>
      <c r="I153" s="11"/>
      <c r="J153" s="15"/>
    </row>
    <row r="154" spans="1:10" x14ac:dyDescent="0.2">
      <c r="F154" s="18"/>
      <c r="G154" s="57"/>
      <c r="J154" s="13"/>
    </row>
    <row r="156" spans="1:10" x14ac:dyDescent="0.2">
      <c r="A156" s="8">
        <v>45777</v>
      </c>
      <c r="B156" s="9" t="s">
        <v>18</v>
      </c>
      <c r="C156" s="9" t="s">
        <v>47</v>
      </c>
      <c r="D156" s="9"/>
      <c r="E156" s="10">
        <v>0</v>
      </c>
      <c r="F156" s="10">
        <v>1228.94</v>
      </c>
      <c r="G156" s="10"/>
      <c r="H156" s="10"/>
      <c r="I156" s="9" t="s">
        <v>11</v>
      </c>
      <c r="J156" s="14" t="s">
        <v>48</v>
      </c>
    </row>
    <row r="157" spans="1:10" x14ac:dyDescent="0.2">
      <c r="A157" s="8">
        <v>45807</v>
      </c>
      <c r="B157" s="9" t="s">
        <v>18</v>
      </c>
      <c r="C157" s="9" t="s">
        <v>47</v>
      </c>
      <c r="D157" s="9"/>
      <c r="E157" s="10">
        <v>0</v>
      </c>
      <c r="F157" s="10">
        <v>1228.94</v>
      </c>
      <c r="G157" s="10"/>
      <c r="H157" s="10"/>
      <c r="I157" s="9" t="s">
        <v>11</v>
      </c>
      <c r="J157" s="14" t="s">
        <v>48</v>
      </c>
    </row>
    <row r="158" spans="1:10" x14ac:dyDescent="0.2">
      <c r="A158" s="8">
        <v>45838</v>
      </c>
      <c r="B158" s="9" t="s">
        <v>18</v>
      </c>
      <c r="C158" s="9" t="s">
        <v>47</v>
      </c>
      <c r="D158" s="9"/>
      <c r="E158" s="10">
        <v>0</v>
      </c>
      <c r="F158" s="10">
        <v>1228.94</v>
      </c>
      <c r="G158" s="10"/>
      <c r="H158" s="10"/>
      <c r="I158" s="9" t="s">
        <v>11</v>
      </c>
      <c r="J158" s="14" t="s">
        <v>48</v>
      </c>
    </row>
    <row r="159" spans="1:10" x14ac:dyDescent="0.2">
      <c r="A159" s="8">
        <v>45868</v>
      </c>
      <c r="B159" s="9" t="s">
        <v>18</v>
      </c>
      <c r="C159" s="9" t="s">
        <v>47</v>
      </c>
      <c r="D159" s="9"/>
      <c r="E159" s="10">
        <v>0</v>
      </c>
      <c r="F159" s="10">
        <v>1228.94</v>
      </c>
      <c r="G159" s="10"/>
      <c r="H159" s="10"/>
      <c r="I159" s="9" t="s">
        <v>11</v>
      </c>
      <c r="J159" s="14" t="s">
        <v>48</v>
      </c>
    </row>
    <row r="160" spans="1:10" x14ac:dyDescent="0.2">
      <c r="A160" s="8">
        <v>45900</v>
      </c>
      <c r="B160" s="9" t="s">
        <v>18</v>
      </c>
      <c r="C160" s="9" t="s">
        <v>47</v>
      </c>
      <c r="D160" s="9"/>
      <c r="E160" s="10">
        <v>0</v>
      </c>
      <c r="F160" s="10">
        <v>1228.94</v>
      </c>
      <c r="G160" s="10"/>
      <c r="H160" s="10"/>
      <c r="I160" s="9" t="s">
        <v>11</v>
      </c>
      <c r="J160" s="14" t="s">
        <v>48</v>
      </c>
    </row>
    <row r="161" spans="1:10" x14ac:dyDescent="0.2">
      <c r="A161" s="8">
        <v>45930</v>
      </c>
      <c r="B161" s="9" t="s">
        <v>18</v>
      </c>
      <c r="C161" s="9" t="s">
        <v>47</v>
      </c>
      <c r="D161" s="9"/>
      <c r="E161" s="10">
        <v>0</v>
      </c>
      <c r="F161" s="10">
        <v>1571.03</v>
      </c>
      <c r="G161" s="10"/>
      <c r="H161" s="10"/>
      <c r="I161" s="9" t="s">
        <v>11</v>
      </c>
      <c r="J161" s="14" t="s">
        <v>48</v>
      </c>
    </row>
    <row r="162" spans="1:10" x14ac:dyDescent="0.2">
      <c r="A162" s="8">
        <v>45960</v>
      </c>
      <c r="B162" s="9" t="s">
        <v>18</v>
      </c>
      <c r="C162" s="9" t="s">
        <v>47</v>
      </c>
      <c r="D162" s="9"/>
      <c r="E162" s="10">
        <v>0</v>
      </c>
      <c r="F162" s="10">
        <v>1283.07</v>
      </c>
      <c r="G162" s="10"/>
      <c r="H162" s="10"/>
      <c r="I162" s="9" t="s">
        <v>11</v>
      </c>
      <c r="J162" s="14" t="s">
        <v>48</v>
      </c>
    </row>
    <row r="163" spans="1:10" x14ac:dyDescent="0.2">
      <c r="A163" s="8">
        <v>45992</v>
      </c>
      <c r="B163" s="9" t="s">
        <v>18</v>
      </c>
      <c r="C163" s="9" t="s">
        <v>47</v>
      </c>
      <c r="D163" s="9"/>
      <c r="E163" s="10">
        <v>0</v>
      </c>
      <c r="F163" s="10">
        <v>1283.07</v>
      </c>
      <c r="G163" s="10"/>
      <c r="H163" s="10"/>
      <c r="I163" s="9" t="s">
        <v>11</v>
      </c>
      <c r="J163" s="14" t="s">
        <v>48</v>
      </c>
    </row>
    <row r="164" spans="1:10" x14ac:dyDescent="0.2">
      <c r="A164" s="8">
        <v>46021</v>
      </c>
      <c r="B164" s="9" t="s">
        <v>18</v>
      </c>
      <c r="C164" s="9" t="s">
        <v>47</v>
      </c>
      <c r="D164" s="9"/>
      <c r="E164" s="10">
        <v>0</v>
      </c>
      <c r="F164" s="10">
        <v>1283.07</v>
      </c>
      <c r="G164" s="10"/>
      <c r="H164" s="10"/>
      <c r="I164" s="9" t="s">
        <v>11</v>
      </c>
      <c r="J164" s="14" t="s">
        <v>48</v>
      </c>
    </row>
    <row r="165" spans="1:10" x14ac:dyDescent="0.2">
      <c r="A165" s="8">
        <v>46052</v>
      </c>
      <c r="B165" s="9" t="s">
        <v>18</v>
      </c>
      <c r="C165" s="9" t="s">
        <v>47</v>
      </c>
      <c r="D165" s="9"/>
      <c r="E165" s="10">
        <v>0</v>
      </c>
      <c r="F165" s="10">
        <v>1283.07</v>
      </c>
      <c r="G165" s="10"/>
      <c r="H165" s="10"/>
      <c r="I165" s="9" t="s">
        <v>11</v>
      </c>
      <c r="J165" s="14" t="s">
        <v>48</v>
      </c>
    </row>
    <row r="166" spans="1:10" x14ac:dyDescent="0.2">
      <c r="A166" s="8">
        <v>46083</v>
      </c>
      <c r="B166" s="9" t="s">
        <v>18</v>
      </c>
      <c r="C166" s="9" t="s">
        <v>47</v>
      </c>
      <c r="D166" s="9"/>
      <c r="E166" s="10">
        <v>0</v>
      </c>
      <c r="F166" s="10">
        <v>1283.07</v>
      </c>
      <c r="G166" s="10"/>
      <c r="H166" s="10"/>
      <c r="I166" s="9" t="s">
        <v>11</v>
      </c>
      <c r="J166" s="14" t="s">
        <v>48</v>
      </c>
    </row>
    <row r="167" spans="1:10" x14ac:dyDescent="0.2">
      <c r="A167" s="8">
        <v>46111</v>
      </c>
      <c r="B167" s="9" t="s">
        <v>18</v>
      </c>
      <c r="C167" s="9" t="s">
        <v>47</v>
      </c>
      <c r="D167" s="9"/>
      <c r="E167" s="10">
        <v>0</v>
      </c>
      <c r="F167" s="10">
        <v>1283.07</v>
      </c>
      <c r="G167" s="10"/>
      <c r="H167" s="10"/>
      <c r="I167" s="9" t="s">
        <v>11</v>
      </c>
      <c r="J167" s="14" t="s">
        <v>48</v>
      </c>
    </row>
    <row r="168" spans="1:10" x14ac:dyDescent="0.2">
      <c r="A168" s="8">
        <v>45777</v>
      </c>
      <c r="B168" s="9" t="s">
        <v>18</v>
      </c>
      <c r="C168" s="9" t="s">
        <v>43</v>
      </c>
      <c r="D168" s="9"/>
      <c r="E168" s="10">
        <v>0</v>
      </c>
      <c r="F168" s="10">
        <v>165.01</v>
      </c>
      <c r="G168" s="10"/>
      <c r="H168" s="10"/>
      <c r="I168" s="9" t="s">
        <v>11</v>
      </c>
      <c r="J168" s="14" t="s">
        <v>44</v>
      </c>
    </row>
    <row r="169" spans="1:10" x14ac:dyDescent="0.2">
      <c r="A169" s="8">
        <v>45807</v>
      </c>
      <c r="B169" s="9" t="s">
        <v>18</v>
      </c>
      <c r="C169" s="9" t="s">
        <v>43</v>
      </c>
      <c r="D169" s="9"/>
      <c r="E169" s="10">
        <v>0</v>
      </c>
      <c r="F169" s="10">
        <v>223.66</v>
      </c>
      <c r="G169" s="10"/>
      <c r="H169" s="10"/>
      <c r="I169" s="9" t="s">
        <v>11</v>
      </c>
      <c r="J169" s="14" t="s">
        <v>44</v>
      </c>
    </row>
    <row r="170" spans="1:10" x14ac:dyDescent="0.2">
      <c r="A170" s="8">
        <v>45838</v>
      </c>
      <c r="B170" s="9" t="s">
        <v>18</v>
      </c>
      <c r="C170" s="9" t="s">
        <v>43</v>
      </c>
      <c r="D170" s="9"/>
      <c r="E170" s="10">
        <v>0</v>
      </c>
      <c r="F170" s="10">
        <v>223.66</v>
      </c>
      <c r="G170" s="10"/>
      <c r="H170" s="10"/>
      <c r="I170" s="9" t="s">
        <v>11</v>
      </c>
      <c r="J170" s="14" t="s">
        <v>44</v>
      </c>
    </row>
    <row r="171" spans="1:10" x14ac:dyDescent="0.2">
      <c r="A171" s="8">
        <v>45868</v>
      </c>
      <c r="B171" s="9" t="s">
        <v>18</v>
      </c>
      <c r="C171" s="9" t="s">
        <v>43</v>
      </c>
      <c r="D171" s="9"/>
      <c r="E171" s="10">
        <v>0</v>
      </c>
      <c r="F171" s="10">
        <v>110.45</v>
      </c>
      <c r="G171" s="10"/>
      <c r="H171" s="10"/>
      <c r="I171" s="9" t="s">
        <v>11</v>
      </c>
      <c r="J171" s="14" t="s">
        <v>44</v>
      </c>
    </row>
    <row r="172" spans="1:10" x14ac:dyDescent="0.2">
      <c r="A172" s="8">
        <v>45900</v>
      </c>
      <c r="B172" s="9" t="s">
        <v>18</v>
      </c>
      <c r="C172" s="9" t="s">
        <v>43</v>
      </c>
      <c r="D172" s="9"/>
      <c r="E172" s="10">
        <v>0</v>
      </c>
      <c r="F172" s="10">
        <v>223.66</v>
      </c>
      <c r="G172" s="10"/>
      <c r="H172" s="10"/>
      <c r="I172" s="9" t="s">
        <v>11</v>
      </c>
      <c r="J172" s="14" t="s">
        <v>44</v>
      </c>
    </row>
    <row r="173" spans="1:10" x14ac:dyDescent="0.2">
      <c r="A173" s="8">
        <v>45930</v>
      </c>
      <c r="B173" s="9" t="s">
        <v>18</v>
      </c>
      <c r="C173" s="9" t="s">
        <v>43</v>
      </c>
      <c r="D173" s="9"/>
      <c r="E173" s="10">
        <v>0</v>
      </c>
      <c r="F173" s="10">
        <v>437.41</v>
      </c>
      <c r="G173" s="10"/>
      <c r="H173" s="10"/>
      <c r="I173" s="9" t="s">
        <v>11</v>
      </c>
      <c r="J173" s="14" t="s">
        <v>44</v>
      </c>
    </row>
    <row r="174" spans="1:10" x14ac:dyDescent="0.2">
      <c r="A174" s="8">
        <v>45960</v>
      </c>
      <c r="B174" s="9" t="s">
        <v>18</v>
      </c>
      <c r="C174" s="9" t="s">
        <v>43</v>
      </c>
      <c r="D174" s="9"/>
      <c r="E174" s="10">
        <v>0</v>
      </c>
      <c r="F174" s="10">
        <v>258.70999999999998</v>
      </c>
      <c r="G174" s="10"/>
      <c r="H174" s="10"/>
      <c r="I174" s="9" t="s">
        <v>11</v>
      </c>
      <c r="J174" s="14" t="s">
        <v>44</v>
      </c>
    </row>
    <row r="175" spans="1:10" x14ac:dyDescent="0.2">
      <c r="A175" s="8">
        <v>45992</v>
      </c>
      <c r="B175" s="9" t="s">
        <v>18</v>
      </c>
      <c r="C175" s="9" t="s">
        <v>43</v>
      </c>
      <c r="D175" s="9"/>
      <c r="E175" s="10">
        <v>0</v>
      </c>
      <c r="F175" s="10">
        <v>258.70999999999998</v>
      </c>
      <c r="G175" s="10"/>
      <c r="H175" s="10"/>
      <c r="I175" s="9" t="s">
        <v>11</v>
      </c>
      <c r="J175" s="14" t="s">
        <v>44</v>
      </c>
    </row>
    <row r="176" spans="1:10" x14ac:dyDescent="0.2">
      <c r="A176" s="8">
        <v>46021</v>
      </c>
      <c r="B176" s="9" t="s">
        <v>18</v>
      </c>
      <c r="C176" s="9" t="s">
        <v>43</v>
      </c>
      <c r="D176" s="9"/>
      <c r="E176" s="10">
        <v>0</v>
      </c>
      <c r="F176" s="10">
        <v>258.70999999999998</v>
      </c>
      <c r="G176" s="10"/>
      <c r="H176" s="10"/>
      <c r="I176" s="9" t="s">
        <v>11</v>
      </c>
      <c r="J176" s="14" t="s">
        <v>44</v>
      </c>
    </row>
    <row r="177" spans="1:10" x14ac:dyDescent="0.2">
      <c r="A177" s="8">
        <v>46052</v>
      </c>
      <c r="B177" s="9" t="s">
        <v>18</v>
      </c>
      <c r="C177" s="9" t="s">
        <v>43</v>
      </c>
      <c r="D177" s="9"/>
      <c r="E177" s="10">
        <v>0</v>
      </c>
      <c r="F177" s="10">
        <v>258.70999999999998</v>
      </c>
      <c r="G177" s="10"/>
      <c r="H177" s="10"/>
      <c r="I177" s="9" t="s">
        <v>11</v>
      </c>
      <c r="J177" s="14" t="s">
        <v>44</v>
      </c>
    </row>
    <row r="178" spans="1:10" x14ac:dyDescent="0.2">
      <c r="A178" s="8">
        <v>46083</v>
      </c>
      <c r="B178" s="9" t="s">
        <v>18</v>
      </c>
      <c r="C178" s="9" t="s">
        <v>43</v>
      </c>
      <c r="D178" s="9"/>
      <c r="E178" s="10">
        <v>0</v>
      </c>
      <c r="F178" s="10">
        <v>258.70999999999998</v>
      </c>
      <c r="G178" s="10"/>
      <c r="H178" s="10"/>
      <c r="I178" s="9" t="s">
        <v>11</v>
      </c>
      <c r="J178" s="14" t="s">
        <v>44</v>
      </c>
    </row>
    <row r="179" spans="1:10" x14ac:dyDescent="0.2">
      <c r="A179" s="8">
        <v>46111</v>
      </c>
      <c r="B179" s="9" t="s">
        <v>18</v>
      </c>
      <c r="C179" s="9" t="s">
        <v>43</v>
      </c>
      <c r="D179" s="9"/>
      <c r="E179" s="10">
        <v>0</v>
      </c>
      <c r="F179" s="10">
        <v>258.70999999999998</v>
      </c>
      <c r="G179" s="10"/>
      <c r="H179" s="10"/>
      <c r="I179" s="9" t="s">
        <v>11</v>
      </c>
      <c r="J179" s="14" t="s">
        <v>44</v>
      </c>
    </row>
    <row r="180" spans="1:10" x14ac:dyDescent="0.2">
      <c r="A180" s="8">
        <v>45777</v>
      </c>
      <c r="B180" s="9" t="s">
        <v>18</v>
      </c>
      <c r="C180" s="9" t="s">
        <v>45</v>
      </c>
      <c r="D180" s="9"/>
      <c r="E180" s="10">
        <v>0</v>
      </c>
      <c r="F180" s="10">
        <v>156</v>
      </c>
      <c r="G180" s="10"/>
      <c r="H180" s="10"/>
      <c r="I180" s="9" t="s">
        <v>11</v>
      </c>
      <c r="J180" s="14" t="s">
        <v>46</v>
      </c>
    </row>
    <row r="181" spans="1:10" x14ac:dyDescent="0.2">
      <c r="A181" s="8">
        <v>45807</v>
      </c>
      <c r="B181" s="9" t="s">
        <v>18</v>
      </c>
      <c r="C181" s="9" t="s">
        <v>45</v>
      </c>
      <c r="D181" s="9"/>
      <c r="E181" s="10">
        <v>0</v>
      </c>
      <c r="F181" s="10">
        <v>368.75</v>
      </c>
      <c r="G181" s="10"/>
      <c r="H181" s="10"/>
      <c r="I181" s="9" t="s">
        <v>11</v>
      </c>
      <c r="J181" s="14" t="s">
        <v>46</v>
      </c>
    </row>
    <row r="182" spans="1:10" x14ac:dyDescent="0.2">
      <c r="A182" s="8">
        <v>45838</v>
      </c>
      <c r="B182" s="9" t="s">
        <v>18</v>
      </c>
      <c r="C182" s="9" t="s">
        <v>45</v>
      </c>
      <c r="D182" s="9"/>
      <c r="E182" s="10">
        <v>0</v>
      </c>
      <c r="F182" s="10">
        <v>368.75</v>
      </c>
      <c r="G182" s="10"/>
      <c r="H182" s="10"/>
      <c r="I182" s="9" t="s">
        <v>11</v>
      </c>
      <c r="J182" s="14" t="s">
        <v>46</v>
      </c>
    </row>
    <row r="183" spans="1:10" x14ac:dyDescent="0.2">
      <c r="A183" s="8">
        <v>45868</v>
      </c>
      <c r="B183" s="9" t="s">
        <v>18</v>
      </c>
      <c r="C183" s="9" t="s">
        <v>45</v>
      </c>
      <c r="D183" s="9"/>
      <c r="E183" s="10">
        <v>0</v>
      </c>
      <c r="F183" s="10">
        <v>368.75</v>
      </c>
      <c r="G183" s="10"/>
      <c r="H183" s="10"/>
      <c r="I183" s="9" t="s">
        <v>11</v>
      </c>
      <c r="J183" s="14" t="s">
        <v>46</v>
      </c>
    </row>
    <row r="184" spans="1:10" x14ac:dyDescent="0.2">
      <c r="A184" s="8">
        <v>45900</v>
      </c>
      <c r="B184" s="9" t="s">
        <v>18</v>
      </c>
      <c r="C184" s="9" t="s">
        <v>45</v>
      </c>
      <c r="D184" s="9"/>
      <c r="E184" s="10">
        <v>0</v>
      </c>
      <c r="F184" s="10">
        <v>368.75</v>
      </c>
      <c r="G184" s="10"/>
      <c r="H184" s="10"/>
      <c r="I184" s="9" t="s">
        <v>11</v>
      </c>
      <c r="J184" s="14" t="s">
        <v>46</v>
      </c>
    </row>
    <row r="185" spans="1:10" x14ac:dyDescent="0.2">
      <c r="A185" s="8">
        <v>45930</v>
      </c>
      <c r="B185" s="9" t="s">
        <v>18</v>
      </c>
      <c r="C185" s="9" t="s">
        <v>45</v>
      </c>
      <c r="D185" s="9"/>
      <c r="E185" s="10">
        <v>0</v>
      </c>
      <c r="F185" s="10">
        <v>511.11</v>
      </c>
      <c r="G185" s="10"/>
      <c r="H185" s="10"/>
      <c r="I185" s="9" t="s">
        <v>11</v>
      </c>
      <c r="J185" s="14" t="s">
        <v>46</v>
      </c>
    </row>
    <row r="186" spans="1:10" x14ac:dyDescent="0.2">
      <c r="A186" s="8">
        <v>45960</v>
      </c>
      <c r="B186" s="9" t="s">
        <v>18</v>
      </c>
      <c r="C186" s="9" t="s">
        <v>45</v>
      </c>
      <c r="D186" s="9"/>
      <c r="E186" s="10">
        <v>0</v>
      </c>
      <c r="F186" s="10">
        <v>395.94</v>
      </c>
      <c r="G186" s="10"/>
      <c r="H186" s="10"/>
      <c r="I186" s="9" t="s">
        <v>11</v>
      </c>
      <c r="J186" s="14" t="s">
        <v>46</v>
      </c>
    </row>
    <row r="187" spans="1:10" x14ac:dyDescent="0.2">
      <c r="A187" s="8">
        <v>45992</v>
      </c>
      <c r="B187" s="9" t="s">
        <v>18</v>
      </c>
      <c r="C187" s="9" t="s">
        <v>45</v>
      </c>
      <c r="D187" s="9"/>
      <c r="E187" s="10">
        <v>0</v>
      </c>
      <c r="F187" s="10">
        <v>395.94</v>
      </c>
      <c r="G187" s="10"/>
      <c r="H187" s="10"/>
      <c r="I187" s="9" t="s">
        <v>11</v>
      </c>
      <c r="J187" s="14" t="s">
        <v>46</v>
      </c>
    </row>
    <row r="188" spans="1:10" x14ac:dyDescent="0.2">
      <c r="A188" s="8">
        <v>46021</v>
      </c>
      <c r="B188" s="9" t="s">
        <v>18</v>
      </c>
      <c r="C188" s="9" t="s">
        <v>45</v>
      </c>
      <c r="D188" s="9"/>
      <c r="E188" s="10">
        <v>0</v>
      </c>
      <c r="F188" s="10">
        <v>395.94</v>
      </c>
      <c r="G188" s="10"/>
      <c r="H188" s="10"/>
      <c r="I188" s="9" t="s">
        <v>11</v>
      </c>
      <c r="J188" s="14" t="s">
        <v>46</v>
      </c>
    </row>
    <row r="189" spans="1:10" x14ac:dyDescent="0.2">
      <c r="A189" s="8">
        <v>46052</v>
      </c>
      <c r="B189" s="9" t="s">
        <v>18</v>
      </c>
      <c r="C189" s="9" t="s">
        <v>45</v>
      </c>
      <c r="D189" s="9"/>
      <c r="E189" s="10">
        <v>0</v>
      </c>
      <c r="F189" s="10">
        <v>395.94</v>
      </c>
      <c r="G189" s="10"/>
      <c r="H189" s="10"/>
      <c r="I189" s="9" t="s">
        <v>11</v>
      </c>
      <c r="J189" s="14" t="s">
        <v>46</v>
      </c>
    </row>
    <row r="190" spans="1:10" x14ac:dyDescent="0.2">
      <c r="A190" s="8">
        <v>46083</v>
      </c>
      <c r="B190" s="9" t="s">
        <v>18</v>
      </c>
      <c r="C190" s="9" t="s">
        <v>45</v>
      </c>
      <c r="D190" s="9"/>
      <c r="E190" s="10">
        <v>0</v>
      </c>
      <c r="F190" s="10">
        <v>395.94</v>
      </c>
      <c r="G190" s="10"/>
      <c r="H190" s="10"/>
      <c r="I190" s="9" t="s">
        <v>11</v>
      </c>
      <c r="J190" s="14" t="s">
        <v>46</v>
      </c>
    </row>
    <row r="191" spans="1:10" x14ac:dyDescent="0.2">
      <c r="A191" s="8">
        <v>46111</v>
      </c>
      <c r="B191" s="9" t="s">
        <v>18</v>
      </c>
      <c r="C191" s="9" t="s">
        <v>45</v>
      </c>
      <c r="D191" s="9"/>
      <c r="E191" s="10">
        <v>0</v>
      </c>
      <c r="F191" s="10">
        <v>395.94</v>
      </c>
      <c r="G191" s="10"/>
      <c r="H191" s="10"/>
      <c r="I191" s="9" t="s">
        <v>11</v>
      </c>
      <c r="J191" s="14" t="s">
        <v>46</v>
      </c>
    </row>
    <row r="192" spans="1:10" x14ac:dyDescent="0.2">
      <c r="A192" s="8">
        <v>45965</v>
      </c>
      <c r="B192" s="9" t="s">
        <v>18</v>
      </c>
      <c r="C192" s="9" t="s">
        <v>113</v>
      </c>
      <c r="D192" s="9" t="s">
        <v>119</v>
      </c>
      <c r="E192" s="10">
        <v>0</v>
      </c>
      <c r="F192" s="10">
        <v>349</v>
      </c>
      <c r="G192" s="10"/>
      <c r="H192" s="10"/>
      <c r="I192" s="9" t="s">
        <v>14</v>
      </c>
      <c r="J192" s="14" t="s">
        <v>120</v>
      </c>
    </row>
    <row r="193" spans="1:11" x14ac:dyDescent="0.2">
      <c r="A193" s="8">
        <v>45996</v>
      </c>
      <c r="B193" s="9" t="s">
        <v>18</v>
      </c>
      <c r="C193" s="9" t="s">
        <v>113</v>
      </c>
      <c r="D193" s="9"/>
      <c r="E193" s="10">
        <v>0</v>
      </c>
      <c r="F193" s="10">
        <v>349</v>
      </c>
      <c r="G193" s="10"/>
      <c r="H193" s="10"/>
      <c r="I193" s="9" t="s">
        <v>14</v>
      </c>
      <c r="J193" s="14" t="s">
        <v>120</v>
      </c>
    </row>
    <row r="194" spans="1:11" x14ac:dyDescent="0.2">
      <c r="A194" s="8">
        <v>46034</v>
      </c>
      <c r="B194" s="9" t="s">
        <v>18</v>
      </c>
      <c r="C194" s="9" t="s">
        <v>113</v>
      </c>
      <c r="D194" s="9"/>
      <c r="E194" s="10">
        <v>0</v>
      </c>
      <c r="F194" s="10">
        <v>349</v>
      </c>
      <c r="G194" s="10"/>
      <c r="H194" s="10"/>
      <c r="I194" s="9" t="s">
        <v>14</v>
      </c>
      <c r="J194" s="14" t="s">
        <v>120</v>
      </c>
    </row>
    <row r="195" spans="1:11" x14ac:dyDescent="0.2">
      <c r="A195" s="8">
        <v>46059</v>
      </c>
      <c r="B195" s="9" t="s">
        <v>18</v>
      </c>
      <c r="C195" s="9" t="s">
        <v>113</v>
      </c>
      <c r="D195" s="9"/>
      <c r="E195" s="10">
        <v>0</v>
      </c>
      <c r="F195" s="10">
        <v>375</v>
      </c>
      <c r="G195" s="10"/>
      <c r="H195" s="10"/>
      <c r="I195" s="9" t="s">
        <v>14</v>
      </c>
      <c r="J195" s="14" t="s">
        <v>120</v>
      </c>
    </row>
    <row r="196" spans="1:11" x14ac:dyDescent="0.2">
      <c r="A196" s="8">
        <v>46080</v>
      </c>
      <c r="B196" s="9" t="s">
        <v>18</v>
      </c>
      <c r="C196" s="9" t="s">
        <v>113</v>
      </c>
      <c r="D196" s="9"/>
      <c r="E196" s="10">
        <v>0</v>
      </c>
      <c r="F196" s="10">
        <v>375</v>
      </c>
      <c r="G196" s="10"/>
      <c r="H196" s="10"/>
      <c r="I196" s="9" t="s">
        <v>11</v>
      </c>
      <c r="J196" s="14" t="s">
        <v>120</v>
      </c>
    </row>
    <row r="197" spans="1:11" ht="12" x14ac:dyDescent="0.25">
      <c r="A197" s="52"/>
      <c r="B197" s="56" t="s">
        <v>172</v>
      </c>
      <c r="C197" s="53"/>
      <c r="D197" s="53"/>
      <c r="E197" s="53"/>
      <c r="F197" s="55">
        <f>SUM(F156:F196)</f>
        <v>24665.009999999987</v>
      </c>
      <c r="G197" s="53"/>
      <c r="H197" s="53"/>
      <c r="I197" s="53"/>
      <c r="J197" s="53"/>
      <c r="K197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A0E7-020E-4361-844D-08A7AE91E3D4}">
  <sheetPr>
    <pageSetUpPr fitToPage="1"/>
  </sheetPr>
  <dimension ref="A1:T32"/>
  <sheetViews>
    <sheetView topLeftCell="A8" zoomScale="90" zoomScaleNormal="90" workbookViewId="0">
      <selection activeCell="B32" sqref="B32"/>
    </sheetView>
  </sheetViews>
  <sheetFormatPr defaultColWidth="10.25" defaultRowHeight="13.8" x14ac:dyDescent="0.25"/>
  <cols>
    <col min="1" max="1" width="37.25" style="66" customWidth="1"/>
    <col min="2" max="2" width="31.5" style="66" customWidth="1"/>
    <col min="3" max="3" width="10.25" style="66"/>
    <col min="4" max="4" width="13.125" style="66" customWidth="1"/>
    <col min="5" max="5" width="10.5" style="66" customWidth="1"/>
    <col min="6" max="6" width="12.375" style="68" bestFit="1" customWidth="1"/>
    <col min="7" max="7" width="18.25" style="67" customWidth="1"/>
    <col min="8" max="16384" width="10.25" style="66"/>
  </cols>
  <sheetData>
    <row r="1" spans="1:20" s="88" customFormat="1" ht="17.399999999999999" x14ac:dyDescent="0.3">
      <c r="A1" s="91" t="s">
        <v>195</v>
      </c>
      <c r="F1" s="90"/>
      <c r="G1" s="89"/>
    </row>
    <row r="2" spans="1:20" s="88" customFormat="1" ht="17.399999999999999" x14ac:dyDescent="0.3">
      <c r="A2" s="96" t="s">
        <v>194</v>
      </c>
      <c r="B2" s="96"/>
      <c r="C2" s="96"/>
      <c r="D2" s="96"/>
      <c r="E2" s="96"/>
      <c r="F2" s="96"/>
      <c r="G2" s="96"/>
      <c r="H2" s="96"/>
      <c r="I2" s="96"/>
    </row>
    <row r="3" spans="1:20" ht="39.75" customHeight="1" x14ac:dyDescent="0.25">
      <c r="A3" s="96"/>
      <c r="B3" s="96"/>
      <c r="C3" s="96"/>
      <c r="D3" s="96"/>
      <c r="E3" s="96"/>
      <c r="F3" s="96"/>
      <c r="G3" s="96"/>
      <c r="H3" s="96"/>
      <c r="I3" s="96"/>
    </row>
    <row r="4" spans="1:20" ht="17.25" customHeight="1" x14ac:dyDescent="0.3">
      <c r="A4" s="86"/>
      <c r="B4" s="86"/>
      <c r="C4" s="86"/>
      <c r="D4" s="86"/>
      <c r="E4" s="86"/>
      <c r="F4" s="87"/>
      <c r="G4" s="86"/>
      <c r="H4" s="86"/>
      <c r="I4" s="86"/>
    </row>
    <row r="5" spans="1:20" x14ac:dyDescent="0.25">
      <c r="A5" s="66" t="s">
        <v>193</v>
      </c>
      <c r="B5" s="100" t="s">
        <v>192</v>
      </c>
      <c r="C5" s="101"/>
      <c r="D5" s="101"/>
      <c r="E5" s="101"/>
      <c r="F5" s="101"/>
      <c r="G5" s="102"/>
    </row>
    <row r="7" spans="1:20" x14ac:dyDescent="0.25">
      <c r="A7" s="66" t="s">
        <v>191</v>
      </c>
      <c r="D7" s="100" t="s">
        <v>190</v>
      </c>
      <c r="E7" s="101"/>
      <c r="F7" s="101"/>
      <c r="G7" s="102"/>
      <c r="K7" s="103"/>
      <c r="L7" s="103"/>
      <c r="M7" s="103"/>
      <c r="N7" s="103"/>
      <c r="O7" s="103"/>
      <c r="P7" s="103"/>
      <c r="Q7" s="103"/>
      <c r="R7" s="103"/>
      <c r="S7" s="103"/>
    </row>
    <row r="8" spans="1:20" x14ac:dyDescent="0.25">
      <c r="K8" s="103"/>
      <c r="L8" s="103"/>
      <c r="M8" s="103"/>
      <c r="N8" s="103"/>
      <c r="O8" s="103"/>
      <c r="P8" s="103"/>
      <c r="Q8" s="103"/>
      <c r="R8" s="103"/>
      <c r="S8" s="103"/>
    </row>
    <row r="9" spans="1:20" x14ac:dyDescent="0.25">
      <c r="A9" s="69" t="s">
        <v>189</v>
      </c>
      <c r="B9" s="69"/>
      <c r="C9" s="69"/>
      <c r="D9" s="69"/>
    </row>
    <row r="11" spans="1:20" x14ac:dyDescent="0.25">
      <c r="A11" s="66" t="s">
        <v>188</v>
      </c>
      <c r="B11" s="97" t="s">
        <v>187</v>
      </c>
      <c r="C11" s="98"/>
      <c r="D11" s="98"/>
      <c r="E11" s="98"/>
      <c r="F11" s="98"/>
      <c r="G11" s="99"/>
    </row>
    <row r="13" spans="1:20" x14ac:dyDescent="0.25">
      <c r="A13" s="66" t="s">
        <v>186</v>
      </c>
      <c r="B13" s="85">
        <v>46112</v>
      </c>
    </row>
    <row r="15" spans="1:20" ht="15.6" x14ac:dyDescent="0.3">
      <c r="D15" s="93">
        <v>45748</v>
      </c>
      <c r="F15" s="94">
        <v>46112</v>
      </c>
      <c r="G15" s="67" t="s">
        <v>176</v>
      </c>
      <c r="T15" s="84"/>
    </row>
    <row r="16" spans="1:20" s="69" customFormat="1" x14ac:dyDescent="0.25">
      <c r="A16" s="69" t="s">
        <v>185</v>
      </c>
      <c r="D16" s="83" t="s">
        <v>184</v>
      </c>
      <c r="F16" s="82" t="s">
        <v>183</v>
      </c>
      <c r="G16" s="81"/>
    </row>
    <row r="17" spans="1:8" ht="14.4" x14ac:dyDescent="0.3">
      <c r="B17" s="80" t="s">
        <v>173</v>
      </c>
      <c r="C17" s="79"/>
      <c r="D17" s="78">
        <v>3710.84</v>
      </c>
      <c r="F17" s="92">
        <v>621.67999999999995</v>
      </c>
    </row>
    <row r="18" spans="1:8" ht="14.4" x14ac:dyDescent="0.3">
      <c r="B18" s="80" t="s">
        <v>174</v>
      </c>
      <c r="C18" s="79"/>
      <c r="D18" s="78">
        <v>11048.2</v>
      </c>
      <c r="F18" s="92">
        <v>6198.81</v>
      </c>
    </row>
    <row r="19" spans="1:8" ht="14.4" x14ac:dyDescent="0.3">
      <c r="B19" s="80" t="s">
        <v>175</v>
      </c>
      <c r="C19" s="79"/>
      <c r="D19" s="78">
        <v>3307.88</v>
      </c>
      <c r="F19" s="92">
        <v>8377.7800000000007</v>
      </c>
    </row>
    <row r="20" spans="1:8" x14ac:dyDescent="0.25">
      <c r="F20" s="73"/>
      <c r="G20" s="77">
        <f>SUM(F17:F19)</f>
        <v>15198.27</v>
      </c>
    </row>
    <row r="22" spans="1:8" x14ac:dyDescent="0.25">
      <c r="A22" s="95" t="s">
        <v>182</v>
      </c>
      <c r="B22" s="75"/>
      <c r="C22" s="75"/>
      <c r="F22" s="68">
        <v>0</v>
      </c>
      <c r="G22" s="67">
        <v>0</v>
      </c>
    </row>
    <row r="24" spans="1:8" x14ac:dyDescent="0.25">
      <c r="A24" s="66" t="s">
        <v>181</v>
      </c>
    </row>
    <row r="25" spans="1:8" x14ac:dyDescent="0.25">
      <c r="B25" s="75" t="s">
        <v>180</v>
      </c>
      <c r="C25" s="75"/>
      <c r="D25" s="75"/>
      <c r="F25" s="74">
        <v>0</v>
      </c>
    </row>
    <row r="26" spans="1:8" x14ac:dyDescent="0.25">
      <c r="F26" s="73"/>
      <c r="G26" s="76">
        <f>SUM(F25:F25)</f>
        <v>0</v>
      </c>
    </row>
    <row r="27" spans="1:8" x14ac:dyDescent="0.25">
      <c r="A27" s="66" t="s">
        <v>179</v>
      </c>
    </row>
    <row r="28" spans="1:8" x14ac:dyDescent="0.25">
      <c r="B28" s="75" t="s">
        <v>178</v>
      </c>
      <c r="C28" s="75"/>
      <c r="D28" s="75"/>
      <c r="F28" s="74">
        <v>0</v>
      </c>
    </row>
    <row r="29" spans="1:8" x14ac:dyDescent="0.25">
      <c r="F29" s="73"/>
      <c r="G29" s="72">
        <f>SUM(F28:F28)</f>
        <v>0</v>
      </c>
    </row>
    <row r="31" spans="1:8" ht="14.4" thickBot="1" x14ac:dyDescent="0.3">
      <c r="A31" s="69" t="s">
        <v>177</v>
      </c>
      <c r="B31" s="69"/>
      <c r="C31" s="69"/>
      <c r="D31" s="69"/>
      <c r="E31" s="69"/>
      <c r="F31" s="71"/>
      <c r="G31" s="70">
        <f>G20+G22+G26+G29</f>
        <v>15198.27</v>
      </c>
      <c r="H31" s="69"/>
    </row>
    <row r="32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37C6-7E6B-4576-8D84-56CEBEB7BE8F}">
  <sheetPr>
    <pageSetUpPr fitToPage="1"/>
  </sheetPr>
  <dimension ref="A1:V35"/>
  <sheetViews>
    <sheetView topLeftCell="A11" zoomScale="90" zoomScaleNormal="90" workbookViewId="0">
      <selection activeCell="E35" sqref="E35"/>
    </sheetView>
  </sheetViews>
  <sheetFormatPr defaultColWidth="10.375" defaultRowHeight="13.8" x14ac:dyDescent="0.25"/>
  <cols>
    <col min="1" max="1" width="12.125" style="104" customWidth="1"/>
    <col min="2" max="2" width="10.375" style="104"/>
    <col min="3" max="3" width="36.625" style="104" customWidth="1"/>
    <col min="4" max="4" width="10.375" style="104"/>
    <col min="5" max="5" width="3.625" style="104" customWidth="1"/>
    <col min="6" max="6" width="10.375" style="104"/>
    <col min="7" max="7" width="11.5" style="104" customWidth="1"/>
    <col min="8" max="8" width="10.75" style="104" customWidth="1"/>
    <col min="9" max="11" width="10.375" style="104" hidden="1" customWidth="1"/>
    <col min="12" max="12" width="14.875" style="104" customWidth="1"/>
    <col min="13" max="13" width="56.75" style="105" bestFit="1" customWidth="1"/>
    <col min="14" max="14" width="96.75" style="104" bestFit="1" customWidth="1"/>
    <col min="15" max="16384" width="10.375" style="104"/>
  </cols>
  <sheetData>
    <row r="1" spans="1:14" ht="17.399999999999999" x14ac:dyDescent="0.25">
      <c r="A1" s="135" t="s">
        <v>222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30"/>
    </row>
    <row r="2" spans="1:14" ht="15.6" x14ac:dyDescent="0.25">
      <c r="A2" s="132" t="s">
        <v>193</v>
      </c>
      <c r="B2" s="133"/>
      <c r="C2" s="134"/>
      <c r="D2" s="133"/>
      <c r="E2" s="133"/>
      <c r="F2" s="133"/>
      <c r="G2" s="133"/>
      <c r="H2" s="133"/>
      <c r="I2" s="133"/>
      <c r="J2" s="133"/>
      <c r="K2" s="133"/>
      <c r="L2" s="130"/>
    </row>
    <row r="3" spans="1:14" ht="15.6" x14ac:dyDescent="0.25">
      <c r="A3" s="132" t="s">
        <v>221</v>
      </c>
      <c r="C3" s="131"/>
      <c r="L3" s="130"/>
    </row>
    <row r="4" spans="1:14" x14ac:dyDescent="0.25">
      <c r="A4" s="129" t="s">
        <v>220</v>
      </c>
    </row>
    <row r="5" spans="1:14" ht="98.25" customHeight="1" x14ac:dyDescent="0.25">
      <c r="A5" s="128" t="s">
        <v>219</v>
      </c>
      <c r="B5" s="127"/>
      <c r="C5" s="127"/>
      <c r="D5" s="127"/>
      <c r="E5" s="127"/>
      <c r="F5" s="127"/>
      <c r="G5" s="127"/>
      <c r="H5" s="127"/>
    </row>
    <row r="6" spans="1:14" x14ac:dyDescent="0.25">
      <c r="A6" s="126"/>
    </row>
    <row r="7" spans="1:14" x14ac:dyDescent="0.25">
      <c r="A7" s="126"/>
      <c r="D7" s="108"/>
      <c r="F7" s="108"/>
      <c r="N7" s="122"/>
    </row>
    <row r="8" spans="1:14" ht="27.6" x14ac:dyDescent="0.25">
      <c r="D8" s="123" t="s">
        <v>218</v>
      </c>
      <c r="E8" s="122"/>
      <c r="F8" s="123" t="s">
        <v>217</v>
      </c>
      <c r="G8" s="123" t="s">
        <v>216</v>
      </c>
      <c r="H8" s="123" t="s">
        <v>216</v>
      </c>
      <c r="I8" s="123"/>
      <c r="J8" s="123"/>
      <c r="K8" s="123"/>
      <c r="L8" s="125" t="s">
        <v>215</v>
      </c>
      <c r="M8" s="111" t="s">
        <v>214</v>
      </c>
      <c r="N8" s="124" t="s">
        <v>213</v>
      </c>
    </row>
    <row r="9" spans="1:14" x14ac:dyDescent="0.25">
      <c r="D9" s="123" t="s">
        <v>212</v>
      </c>
      <c r="E9" s="122"/>
      <c r="F9" s="123" t="s">
        <v>212</v>
      </c>
      <c r="G9" s="123" t="s">
        <v>212</v>
      </c>
      <c r="H9" s="123" t="s">
        <v>211</v>
      </c>
      <c r="I9" s="123"/>
      <c r="J9" s="123"/>
      <c r="K9" s="122"/>
      <c r="L9" s="122"/>
      <c r="N9" s="105"/>
    </row>
    <row r="10" spans="1:14" ht="14.4" thickBot="1" x14ac:dyDescent="0.3">
      <c r="D10" s="108"/>
      <c r="E10" s="108"/>
      <c r="N10" s="105"/>
    </row>
    <row r="11" spans="1:14" ht="28.2" thickBot="1" x14ac:dyDescent="0.3">
      <c r="A11" s="121" t="s">
        <v>210</v>
      </c>
      <c r="B11" s="121"/>
      <c r="C11" s="121"/>
      <c r="D11" s="113">
        <v>8461</v>
      </c>
      <c r="F11" s="113">
        <v>18067</v>
      </c>
      <c r="G11" s="112"/>
      <c r="M11" s="111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10"/>
    </row>
    <row r="12" spans="1:14" ht="14.4" thickBot="1" x14ac:dyDescent="0.3">
      <c r="D12" s="112"/>
      <c r="F12" s="112"/>
      <c r="N12" s="105"/>
    </row>
    <row r="13" spans="1:14" ht="14.4" thickBot="1" x14ac:dyDescent="0.3">
      <c r="A13" s="120" t="s">
        <v>209</v>
      </c>
      <c r="B13" s="119"/>
      <c r="C13" s="118"/>
      <c r="D13" s="113">
        <v>25535</v>
      </c>
      <c r="E13" s="104" t="s">
        <v>176</v>
      </c>
      <c r="F13" s="113">
        <v>28320</v>
      </c>
      <c r="G13" s="112">
        <f>F13-D13</f>
        <v>2785</v>
      </c>
      <c r="H13" s="109">
        <f>IF((D13&gt;F13),(D13-F13)/D13,IF(D13&lt;F13,-(D13-F13)/D13,IF(D13=F13,0)))</f>
        <v>0.10906598785980028</v>
      </c>
      <c r="I13" s="104">
        <f>IF(D13-F13&lt;200,0,IF(D13-F13&gt;200,1,IF(D13-F13=200,1)))</f>
        <v>0</v>
      </c>
      <c r="J13" s="104">
        <f>IF(F13-D13&lt;200,0,IF(F13-D13&gt;200,1,IF(F13-D13=200,1)))</f>
        <v>1</v>
      </c>
      <c r="K13" s="108">
        <f>IF(H13&lt;0.15,0,IF(H13&gt;0.15,1,IF(H13=0.15,1)))</f>
        <v>0</v>
      </c>
      <c r="L13" s="108" t="str">
        <f>IF((H13&lt;15%)*AND(G13&lt;100000)*OR(G13&gt;-100000), "NO","YES")</f>
        <v>NO</v>
      </c>
      <c r="M13" s="111" t="str">
        <f>IF((L13="YES")*AND(I13+J13&lt;1),"Explanation not required, difference less than £200"," ")</f>
        <v xml:space="preserve"> </v>
      </c>
      <c r="N13" s="110"/>
    </row>
    <row r="14" spans="1:14" ht="14.4" thickBot="1" x14ac:dyDescent="0.3">
      <c r="D14" s="112"/>
      <c r="F14" s="112"/>
      <c r="G14" s="112"/>
      <c r="H14" s="109"/>
      <c r="K14" s="108"/>
      <c r="L14" s="108"/>
      <c r="N14" s="105"/>
    </row>
    <row r="15" spans="1:14" ht="42" thickBot="1" x14ac:dyDescent="0.3">
      <c r="A15" s="114" t="s">
        <v>208</v>
      </c>
      <c r="B15" s="114"/>
      <c r="C15" s="114"/>
      <c r="D15" s="113">
        <v>36084</v>
      </c>
      <c r="F15" s="113">
        <v>17126</v>
      </c>
      <c r="G15" s="112">
        <f>F15-D15</f>
        <v>-18958</v>
      </c>
      <c r="H15" s="109">
        <f>IF((D15&gt;F15),(D15-F15)/D15,IF(D15&lt;F15,-(D15-F15)/D15,IF(D15=F15,0)))</f>
        <v>0.52538521228245205</v>
      </c>
      <c r="I15" s="104">
        <f>IF(D15-F15&lt;200,0,IF(D15-F15&gt;200,1,IF(D15-F15=200,1)))</f>
        <v>1</v>
      </c>
      <c r="J15" s="104">
        <f>IF(F15-D15&lt;200,0,IF(F15-D15&gt;200,1,IF(F15-D15=200,1)))</f>
        <v>0</v>
      </c>
      <c r="K15" s="108">
        <f>IF(H15&lt;0.15,0,IF(H15&gt;0.15,1,IF(H15=0.15,1)))</f>
        <v>1</v>
      </c>
      <c r="L15" s="108" t="str">
        <f>IF((H15&lt;15%)*AND(G15&lt;100000)*OR(G15&gt;-100000), "NO","YES")</f>
        <v>YES</v>
      </c>
      <c r="M15" s="111" t="s">
        <v>207</v>
      </c>
      <c r="N15" s="110"/>
    </row>
    <row r="16" spans="1:14" ht="14.4" thickBot="1" x14ac:dyDescent="0.3">
      <c r="D16" s="112"/>
      <c r="F16" s="112"/>
      <c r="G16" s="112"/>
      <c r="H16" s="109"/>
      <c r="K16" s="108"/>
      <c r="L16" s="108"/>
      <c r="N16" s="105"/>
    </row>
    <row r="17" spans="1:22" ht="14.4" thickBot="1" x14ac:dyDescent="0.3">
      <c r="A17" s="114" t="s">
        <v>206</v>
      </c>
      <c r="B17" s="114"/>
      <c r="C17" s="114"/>
      <c r="D17" s="113">
        <v>26101</v>
      </c>
      <c r="F17" s="113">
        <v>24665</v>
      </c>
      <c r="G17" s="112">
        <f>F17-D17</f>
        <v>-1436</v>
      </c>
      <c r="H17" s="109">
        <f>IF((D17&gt;F17),(D17-F17)/D17,IF(D17&lt;F17,-(D17-F17)/D17,IF(D17=F17,0)))</f>
        <v>5.5017049155204778E-2</v>
      </c>
      <c r="I17" s="104">
        <f>IF(D17-F17&lt;200,0,IF(D17-F17&gt;200,1,IF(D17-F17=200,1)))</f>
        <v>1</v>
      </c>
      <c r="J17" s="104">
        <f>IF(F17-D17&lt;200,0,IF(F17-D17&gt;200,1,IF(F17-D17=200,1)))</f>
        <v>0</v>
      </c>
      <c r="K17" s="108">
        <f>IF(H17&lt;0.15,0,IF(H17&gt;0.15,1,IF(H17=0.15,1)))</f>
        <v>0</v>
      </c>
      <c r="L17" s="108" t="str">
        <f>IF((H17&lt;15%)*AND(G17&lt;100000)*OR(G17&gt;-100000), "NO","YES")</f>
        <v>NO</v>
      </c>
      <c r="M17" s="111" t="str">
        <f>IF((L17="YES")*AND(I17+J17&lt;1),"Explanation not required, difference less than £200"," ")</f>
        <v xml:space="preserve"> </v>
      </c>
      <c r="N17" s="110"/>
    </row>
    <row r="18" spans="1:22" ht="14.4" thickBot="1" x14ac:dyDescent="0.3">
      <c r="D18" s="112"/>
      <c r="F18" s="112"/>
      <c r="G18" s="112"/>
      <c r="H18" s="109"/>
      <c r="K18" s="108"/>
      <c r="L18" s="108"/>
      <c r="N18" s="105"/>
    </row>
    <row r="19" spans="1:22" ht="14.4" thickBot="1" x14ac:dyDescent="0.3">
      <c r="A19" s="114" t="s">
        <v>205</v>
      </c>
      <c r="B19" s="114"/>
      <c r="C19" s="114"/>
      <c r="D19" s="113">
        <v>0</v>
      </c>
      <c r="F19" s="113">
        <v>0</v>
      </c>
      <c r="G19" s="112">
        <f>F19-D19</f>
        <v>0</v>
      </c>
      <c r="H19" s="109">
        <f>IF((D19&gt;F19),(D19-F19)/D19,IF(D19&lt;F19,-(D19-F19)/D19,IF(D19=F19,0)))</f>
        <v>0</v>
      </c>
      <c r="I19" s="104">
        <f>IF(D19-F19&lt;200,0,IF(D19-F19&gt;200,1,IF(D19-F19=200,1)))</f>
        <v>0</v>
      </c>
      <c r="J19" s="104">
        <f>IF(F19-D19&lt;200,0,IF(F19-D19&gt;200,1,IF(F19-D19=200,1)))</f>
        <v>0</v>
      </c>
      <c r="K19" s="108">
        <f>IF(H19&lt;0.15,0,IF(H19&gt;0.15,1,IF(H19=0.15,1)))</f>
        <v>0</v>
      </c>
      <c r="L19" s="108" t="str">
        <f>IF((H19&lt;15%)*AND(G19&lt;100000)*OR(G19&gt;-100000), "NO","YES")</f>
        <v>NO</v>
      </c>
      <c r="M19" s="111" t="str">
        <f>IF((L19="YES")*AND(I19+J19&lt;1),"Explanation not required, difference less than £200"," ")</f>
        <v xml:space="preserve"> </v>
      </c>
      <c r="N19" s="110"/>
    </row>
    <row r="20" spans="1:22" ht="14.4" thickBot="1" x14ac:dyDescent="0.3">
      <c r="D20" s="112"/>
      <c r="F20" s="112"/>
      <c r="G20" s="112"/>
      <c r="H20" s="109"/>
      <c r="K20" s="108"/>
      <c r="L20" s="108"/>
      <c r="N20" s="105"/>
    </row>
    <row r="21" spans="1:22" ht="14.4" thickBot="1" x14ac:dyDescent="0.3">
      <c r="A21" s="114" t="s">
        <v>204</v>
      </c>
      <c r="B21" s="114"/>
      <c r="C21" s="114"/>
      <c r="D21" s="113">
        <v>25912</v>
      </c>
      <c r="F21" s="113">
        <v>23690</v>
      </c>
      <c r="G21" s="112">
        <f>F21-D21</f>
        <v>-2222</v>
      </c>
      <c r="H21" s="109">
        <f>IF((D21&gt;F21),(D21-F21)/D21,IF(D21&lt;F21,-(D21-F21)/D21,IF(D21=F21,0)))</f>
        <v>8.5751775239271383E-2</v>
      </c>
      <c r="I21" s="104">
        <f>IF(D21-F21&lt;200,0,IF(D21-F21&gt;200,1,IF(D21-F21=200,1)))</f>
        <v>1</v>
      </c>
      <c r="J21" s="104">
        <f>IF(F21-D21&lt;200,0,IF(F21-D21&gt;200,1,IF(F21-D21=200,1)))</f>
        <v>0</v>
      </c>
      <c r="K21" s="108">
        <f>IF(H21&lt;0.15,0,IF(H21&gt;0.15,1,IF(H21=0.15,1)))</f>
        <v>0</v>
      </c>
      <c r="L21" s="108" t="str">
        <f>IF((H21&lt;15%)*AND(G21&lt;100000)*OR(G21&gt;-100000), "NO","YES")</f>
        <v>NO</v>
      </c>
      <c r="M21" s="111" t="str">
        <f>IF((L21="YES")*AND(I21+J21&lt;1),"Explanation not required, difference less than £200"," ")</f>
        <v xml:space="preserve"> </v>
      </c>
      <c r="N21" s="110"/>
    </row>
    <row r="22" spans="1:22" ht="14.4" thickBot="1" x14ac:dyDescent="0.3">
      <c r="D22" s="112"/>
      <c r="F22" s="112"/>
      <c r="G22" s="112"/>
      <c r="H22" s="109"/>
      <c r="K22" s="108"/>
      <c r="L22" s="108"/>
      <c r="N22" s="105"/>
    </row>
    <row r="23" spans="1:22" ht="14.4" thickBot="1" x14ac:dyDescent="0.3">
      <c r="A23" s="117" t="s">
        <v>203</v>
      </c>
      <c r="D23" s="116">
        <f>D11+D13+D15-D17-D19-D21</f>
        <v>18067</v>
      </c>
      <c r="F23" s="116">
        <f>F11+F13+F15-F17-F19-F21</f>
        <v>15158</v>
      </c>
      <c r="G23" s="112"/>
      <c r="H23" s="109"/>
      <c r="K23" s="108"/>
      <c r="L23" s="108"/>
      <c r="M23" s="115" t="s">
        <v>201</v>
      </c>
      <c r="N23" s="105"/>
    </row>
    <row r="24" spans="1:22" ht="14.4" thickBot="1" x14ac:dyDescent="0.3">
      <c r="D24" s="112"/>
      <c r="F24" s="112"/>
      <c r="G24" s="112"/>
      <c r="H24" s="109"/>
      <c r="K24" s="108"/>
      <c r="L24" s="108"/>
      <c r="N24" s="105"/>
    </row>
    <row r="25" spans="1:22" ht="14.4" thickBot="1" x14ac:dyDescent="0.3">
      <c r="A25" s="114" t="s">
        <v>202</v>
      </c>
      <c r="B25" s="114"/>
      <c r="C25" s="114"/>
      <c r="D25" s="113">
        <v>18067</v>
      </c>
      <c r="F25" s="113">
        <v>15158</v>
      </c>
      <c r="G25" s="112"/>
      <c r="H25" s="109"/>
      <c r="K25" s="108"/>
      <c r="L25" s="108"/>
      <c r="M25" s="115" t="s">
        <v>201</v>
      </c>
      <c r="N25" s="105"/>
    </row>
    <row r="26" spans="1:22" ht="14.4" thickBot="1" x14ac:dyDescent="0.3">
      <c r="D26" s="112"/>
      <c r="F26" s="112"/>
      <c r="G26" s="112"/>
      <c r="H26" s="109"/>
      <c r="K26" s="108"/>
      <c r="L26" s="108"/>
      <c r="N26" s="105"/>
    </row>
    <row r="27" spans="1:22" ht="14.4" thickBot="1" x14ac:dyDescent="0.3">
      <c r="A27" s="114" t="s">
        <v>200</v>
      </c>
      <c r="B27" s="114"/>
      <c r="C27" s="114"/>
      <c r="D27" s="113">
        <v>4674</v>
      </c>
      <c r="F27" s="113">
        <v>4624</v>
      </c>
      <c r="G27" s="112">
        <f>F27-D27</f>
        <v>-50</v>
      </c>
      <c r="H27" s="109">
        <f>IF((D27&gt;F27),(D27-F27)/D27,IF(D27&lt;F27,-(D27-F27)/D27,IF(D27=F27,0)))</f>
        <v>1.069747539580659E-2</v>
      </c>
      <c r="I27" s="104">
        <f>IF(D27-F27&lt;200,0,IF(D27-F27&gt;200,1,IF(D27-F27=200,1)))</f>
        <v>0</v>
      </c>
      <c r="J27" s="104">
        <f>IF(F27-D27&lt;200,0,IF(F27-D27&gt;200,1,IF(F27-D27=200,1)))</f>
        <v>0</v>
      </c>
      <c r="K27" s="108">
        <f>IF(H27&lt;0.15,0,IF(H27&gt;0.15,1,IF(H27=0.15,1)))</f>
        <v>0</v>
      </c>
      <c r="L27" s="108" t="str">
        <f>IF((H27&lt;15%)*AND(G27&lt;100000)*OR(G27&gt;-100000), "NO","YES")</f>
        <v>NO</v>
      </c>
      <c r="M27" s="111" t="str">
        <f>IF((L27="YES")*AND(I27+J27&lt;1),"Explanation not required, difference less than £200"," ")</f>
        <v xml:space="preserve"> </v>
      </c>
      <c r="N27" s="110"/>
    </row>
    <row r="28" spans="1:22" ht="14.4" thickBot="1" x14ac:dyDescent="0.3">
      <c r="D28" s="112"/>
      <c r="F28" s="112"/>
      <c r="G28" s="112"/>
      <c r="H28" s="109"/>
      <c r="K28" s="108"/>
      <c r="L28" s="108"/>
      <c r="N28" s="105"/>
    </row>
    <row r="29" spans="1:22" ht="14.4" thickBot="1" x14ac:dyDescent="0.3">
      <c r="A29" s="114" t="s">
        <v>199</v>
      </c>
      <c r="B29" s="114"/>
      <c r="C29" s="114"/>
      <c r="D29" s="113">
        <v>0</v>
      </c>
      <c r="E29" s="104" t="s">
        <v>176</v>
      </c>
      <c r="F29" s="113">
        <v>0</v>
      </c>
      <c r="G29" s="112">
        <f>F29-D29</f>
        <v>0</v>
      </c>
      <c r="H29" s="109">
        <f>IF((D29&gt;F29),(D29-F29)/D29,IF(D29&lt;F29,-(D29-F29)/D29,IF(D29=F29,0)))</f>
        <v>0</v>
      </c>
      <c r="I29" s="104">
        <f>IF(D29-F29&lt;100,0,IF(D29-F29&gt;100,1,IF(D29-F29=100,1)))</f>
        <v>0</v>
      </c>
      <c r="J29" s="104">
        <f>IF(F29-D29&lt;100,0,IF(F29-D29&gt;100,1,IF(F29-D29=100,1)))</f>
        <v>0</v>
      </c>
      <c r="K29" s="108">
        <f>IF(H29&lt;0.15,0,IF(H29&gt;0.15,1,IF(H29=0.15,1)))</f>
        <v>0</v>
      </c>
      <c r="L29" s="108" t="str">
        <f>IF((H29&lt;15%)*AND(G29&lt;100000)*OR(G29&gt;-100000), "NO","YES")</f>
        <v>NO</v>
      </c>
      <c r="M29" s="111" t="str">
        <f>IF((L29="YES")*AND(I29+J29&lt;1),"Explanation not required, difference less than £200"," ")</f>
        <v xml:space="preserve"> </v>
      </c>
      <c r="N29" s="110"/>
    </row>
    <row r="30" spans="1:22" x14ac:dyDescent="0.25">
      <c r="H30" s="109"/>
      <c r="K30" s="108"/>
      <c r="L30" s="108"/>
      <c r="N30" s="105"/>
    </row>
    <row r="31" spans="1:22" x14ac:dyDescent="0.25">
      <c r="C31" s="106" t="s">
        <v>198</v>
      </c>
    </row>
    <row r="32" spans="1:22" x14ac:dyDescent="0.25">
      <c r="O32" s="107"/>
      <c r="P32" s="107"/>
      <c r="Q32" s="107"/>
      <c r="R32" s="107"/>
      <c r="S32" s="107"/>
      <c r="T32" s="107"/>
      <c r="U32" s="107"/>
      <c r="V32" s="107"/>
    </row>
    <row r="33" spans="3:22" x14ac:dyDescent="0.25">
      <c r="C33" s="106" t="s">
        <v>197</v>
      </c>
      <c r="N33" s="107"/>
      <c r="O33" s="107"/>
      <c r="P33" s="107"/>
      <c r="Q33" s="107"/>
      <c r="R33" s="107"/>
      <c r="S33" s="107"/>
      <c r="T33" s="107"/>
      <c r="U33" s="107"/>
      <c r="V33" s="107"/>
    </row>
    <row r="35" spans="3:22" x14ac:dyDescent="0.25">
      <c r="C35" s="106" t="s">
        <v>196</v>
      </c>
    </row>
  </sheetData>
  <mergeCells count="11">
    <mergeCell ref="A19:C19"/>
    <mergeCell ref="A21:C21"/>
    <mergeCell ref="A1:K1"/>
    <mergeCell ref="A25:C25"/>
    <mergeCell ref="A27:C27"/>
    <mergeCell ref="A29:C29"/>
    <mergeCell ref="A11:C11"/>
    <mergeCell ref="A13:C13"/>
    <mergeCell ref="A15:C15"/>
    <mergeCell ref="A17:C17"/>
    <mergeCell ref="A5:H5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EC6A0-1253-4030-BF5D-C071A8D3EE85}">
  <dimension ref="A1:L17"/>
  <sheetViews>
    <sheetView tabSelected="1" workbookViewId="0">
      <selection activeCell="B16" sqref="B16"/>
    </sheetView>
  </sheetViews>
  <sheetFormatPr defaultRowHeight="14.4" x14ac:dyDescent="0.3"/>
  <cols>
    <col min="1" max="1" width="30.5" style="136" customWidth="1"/>
    <col min="2" max="2" width="37.75" style="136" customWidth="1"/>
    <col min="3" max="3" width="26.375" style="136" bestFit="1" customWidth="1"/>
    <col min="4" max="10" width="9" style="136"/>
    <col min="11" max="11" width="10.25" style="136" bestFit="1" customWidth="1"/>
    <col min="12" max="16384" width="9" style="136"/>
  </cols>
  <sheetData>
    <row r="1" spans="1:12" x14ac:dyDescent="0.3">
      <c r="A1" s="138" t="s">
        <v>247</v>
      </c>
    </row>
    <row r="2" spans="1:12" x14ac:dyDescent="0.3">
      <c r="A2" s="138"/>
    </row>
    <row r="4" spans="1:12" x14ac:dyDescent="0.3">
      <c r="A4" s="136" t="s">
        <v>246</v>
      </c>
      <c r="B4" s="136" t="s">
        <v>4</v>
      </c>
      <c r="C4" s="136" t="s">
        <v>245</v>
      </c>
      <c r="D4" s="136" t="s">
        <v>244</v>
      </c>
      <c r="G4" s="136" t="s">
        <v>243</v>
      </c>
      <c r="H4" s="136" t="s">
        <v>242</v>
      </c>
      <c r="I4" s="136" t="s">
        <v>241</v>
      </c>
      <c r="J4" s="136" t="s">
        <v>240</v>
      </c>
      <c r="K4" s="136" t="s">
        <v>239</v>
      </c>
      <c r="L4" s="136" t="s">
        <v>238</v>
      </c>
    </row>
    <row r="5" spans="1:12" x14ac:dyDescent="0.3">
      <c r="A5" s="142">
        <v>39873</v>
      </c>
      <c r="B5" s="141" t="s">
        <v>237</v>
      </c>
      <c r="C5" s="140">
        <v>149</v>
      </c>
      <c r="D5" s="141"/>
      <c r="E5" s="141"/>
      <c r="F5" s="141"/>
      <c r="G5" s="140">
        <v>149</v>
      </c>
      <c r="H5" s="140">
        <v>100</v>
      </c>
      <c r="I5" s="140">
        <v>100</v>
      </c>
      <c r="J5" s="140">
        <v>100</v>
      </c>
      <c r="K5" s="140">
        <v>100</v>
      </c>
      <c r="L5" s="140">
        <f>+J5-K5</f>
        <v>0</v>
      </c>
    </row>
    <row r="6" spans="1:12" x14ac:dyDescent="0.3">
      <c r="A6" s="142">
        <v>39965</v>
      </c>
      <c r="B6" s="141" t="s">
        <v>236</v>
      </c>
      <c r="C6" s="140">
        <v>285</v>
      </c>
      <c r="D6" s="141"/>
      <c r="E6" s="141"/>
      <c r="F6" s="141"/>
      <c r="G6" s="140">
        <v>285</v>
      </c>
      <c r="H6" s="140">
        <v>100</v>
      </c>
      <c r="I6" s="140">
        <v>100</v>
      </c>
      <c r="J6" s="140">
        <v>100</v>
      </c>
      <c r="K6" s="140">
        <v>100</v>
      </c>
      <c r="L6" s="140">
        <f>+J6-K6</f>
        <v>0</v>
      </c>
    </row>
    <row r="7" spans="1:12" x14ac:dyDescent="0.3">
      <c r="A7" s="142">
        <v>40238</v>
      </c>
      <c r="B7" s="141" t="s">
        <v>235</v>
      </c>
      <c r="C7" s="140">
        <v>900</v>
      </c>
      <c r="D7" s="141"/>
      <c r="E7" s="141"/>
      <c r="F7" s="141"/>
      <c r="G7" s="140">
        <v>900</v>
      </c>
      <c r="H7" s="140">
        <v>400</v>
      </c>
      <c r="I7" s="140">
        <v>400</v>
      </c>
      <c r="J7" s="140">
        <v>400</v>
      </c>
      <c r="K7" s="140">
        <v>400</v>
      </c>
      <c r="L7" s="140">
        <f>+J7-K7</f>
        <v>0</v>
      </c>
    </row>
    <row r="8" spans="1:12" x14ac:dyDescent="0.3">
      <c r="A8" s="142">
        <v>40603</v>
      </c>
      <c r="B8" s="141" t="s">
        <v>234</v>
      </c>
      <c r="C8" s="140">
        <v>1800</v>
      </c>
      <c r="D8" s="141"/>
      <c r="E8" s="141"/>
      <c r="F8" s="141"/>
      <c r="G8" s="140">
        <v>1800</v>
      </c>
      <c r="H8" s="140">
        <v>400</v>
      </c>
      <c r="I8" s="140">
        <v>400</v>
      </c>
      <c r="J8" s="140">
        <v>400</v>
      </c>
      <c r="K8" s="140">
        <v>400</v>
      </c>
      <c r="L8" s="140">
        <f>+J8-K8</f>
        <v>0</v>
      </c>
    </row>
    <row r="9" spans="1:12" x14ac:dyDescent="0.3">
      <c r="A9" s="142">
        <v>41214</v>
      </c>
      <c r="B9" s="141" t="s">
        <v>233</v>
      </c>
      <c r="C9" s="140">
        <v>1005.03</v>
      </c>
      <c r="D9" s="141" t="s">
        <v>232</v>
      </c>
      <c r="E9" s="141"/>
      <c r="F9" s="141"/>
      <c r="G9" s="140">
        <v>1005.03</v>
      </c>
      <c r="H9" s="140">
        <v>500</v>
      </c>
      <c r="I9" s="140">
        <v>500</v>
      </c>
      <c r="J9" s="140">
        <v>500</v>
      </c>
      <c r="K9" s="140">
        <v>500</v>
      </c>
      <c r="L9" s="140">
        <f>+J9-K9</f>
        <v>0</v>
      </c>
    </row>
    <row r="10" spans="1:12" x14ac:dyDescent="0.3">
      <c r="A10" s="143">
        <v>44463</v>
      </c>
      <c r="B10" s="141" t="s">
        <v>231</v>
      </c>
      <c r="C10" s="140">
        <v>415.76</v>
      </c>
      <c r="D10" s="141" t="s">
        <v>230</v>
      </c>
      <c r="E10" s="141"/>
      <c r="F10" s="141"/>
      <c r="G10" s="141" t="s">
        <v>229</v>
      </c>
      <c r="H10" s="140">
        <v>400</v>
      </c>
      <c r="I10" s="140">
        <v>400</v>
      </c>
      <c r="J10" s="140">
        <v>350</v>
      </c>
      <c r="K10" s="140">
        <v>300</v>
      </c>
      <c r="L10" s="140">
        <f>+J10-K10</f>
        <v>50</v>
      </c>
    </row>
    <row r="11" spans="1:12" x14ac:dyDescent="0.3">
      <c r="A11" s="142">
        <v>43770</v>
      </c>
      <c r="B11" s="141" t="s">
        <v>228</v>
      </c>
      <c r="C11" s="140">
        <v>1500</v>
      </c>
      <c r="D11" s="141" t="s">
        <v>227</v>
      </c>
      <c r="E11" s="141"/>
      <c r="F11" s="141"/>
      <c r="G11" s="140">
        <v>1500</v>
      </c>
      <c r="H11" s="140">
        <v>1500</v>
      </c>
      <c r="I11" s="140">
        <v>1500</v>
      </c>
      <c r="J11" s="140">
        <v>1200</v>
      </c>
      <c r="K11" s="140">
        <v>1200</v>
      </c>
      <c r="L11" s="140">
        <f>+J11-K11</f>
        <v>0</v>
      </c>
    </row>
    <row r="13" spans="1:12" x14ac:dyDescent="0.3">
      <c r="A13" s="139">
        <v>45597</v>
      </c>
      <c r="B13" s="136" t="s">
        <v>226</v>
      </c>
      <c r="C13" s="136">
        <v>1234.8</v>
      </c>
      <c r="D13" s="136" t="s">
        <v>225</v>
      </c>
      <c r="G13" s="136">
        <v>0</v>
      </c>
      <c r="H13" s="136">
        <v>0</v>
      </c>
      <c r="I13" s="137">
        <v>0</v>
      </c>
      <c r="J13" s="137">
        <v>1234.8</v>
      </c>
      <c r="K13" s="137">
        <v>1234.8</v>
      </c>
      <c r="L13" s="137">
        <f>+J13-K13</f>
        <v>0</v>
      </c>
    </row>
    <row r="14" spans="1:12" x14ac:dyDescent="0.3">
      <c r="A14" s="139">
        <v>45689</v>
      </c>
      <c r="B14" s="136" t="s">
        <v>224</v>
      </c>
      <c r="C14" s="137">
        <v>388.79</v>
      </c>
      <c r="J14" s="137">
        <v>388.79</v>
      </c>
      <c r="K14" s="137">
        <v>388.79</v>
      </c>
      <c r="L14" s="137">
        <f>+J14-K14</f>
        <v>0</v>
      </c>
    </row>
    <row r="15" spans="1:12" x14ac:dyDescent="0.3">
      <c r="I15" s="137"/>
      <c r="J15" s="137">
        <f>SUM(J5:J14)</f>
        <v>4673.59</v>
      </c>
      <c r="K15" s="137">
        <f>SUM(K5:K14)</f>
        <v>4623.59</v>
      </c>
      <c r="L15" s="137"/>
    </row>
    <row r="16" spans="1:12" x14ac:dyDescent="0.3">
      <c r="A16" s="138" t="s">
        <v>223</v>
      </c>
    </row>
    <row r="17" spans="10:10" x14ac:dyDescent="0.3">
      <c r="J17" s="1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Credits</vt:lpstr>
      <vt:lpstr>Debits</vt:lpstr>
      <vt:lpstr>Bank reconciliation</vt:lpstr>
      <vt:lpstr>Variances</vt:lpstr>
      <vt:lpstr>Assets</vt:lpstr>
      <vt:lpstr>'Bank reconciliation'!Print_Area</vt:lpstr>
      <vt:lpstr>Variances!Print_Area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 and RPC Clerk</dc:creator>
  <cp:lastModifiedBy>SM and RPC Clerk</cp:lastModifiedBy>
  <dcterms:created xsi:type="dcterms:W3CDTF">2026-06-19T13:11:46Z</dcterms:created>
  <dcterms:modified xsi:type="dcterms:W3CDTF">2026-06-22T20:29:50Z</dcterms:modified>
</cp:coreProperties>
</file>